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ergoneft-t.ru\files\Раскрытие инфромации\2024\Передача электроэнергии Тюменский регион\ПЭО\12г\"/>
    </mc:Choice>
  </mc:AlternateContent>
  <bookViews>
    <workbookView xWindow="120" yWindow="120" windowWidth="19020" windowHeight="12660" activeTab="1"/>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стр.10_12!$A$1:$DA$52</definedName>
  </definedNames>
  <calcPr calcId="152511"/>
</workbook>
</file>

<file path=xl/calcChain.xml><?xml version="1.0" encoding="utf-8"?>
<calcChain xmlns="http://schemas.openxmlformats.org/spreadsheetml/2006/main">
  <c r="EB11" i="5" l="1"/>
  <c r="DW11" i="5"/>
  <c r="DX11" i="5"/>
  <c r="DY11" i="5"/>
  <c r="DZ11" i="5"/>
  <c r="EA11" i="5"/>
  <c r="CK64" i="4" l="1"/>
  <c r="CK61" i="4"/>
  <c r="CK58" i="4"/>
  <c r="CK57" i="4"/>
  <c r="CK56" i="4"/>
  <c r="CK54" i="4"/>
  <c r="CK52" i="4"/>
  <c r="BT64" i="4"/>
  <c r="BT61" i="4"/>
  <c r="BT58" i="4"/>
  <c r="BT57" i="4"/>
  <c r="BT56" i="4"/>
  <c r="BT54" i="4"/>
  <c r="BT52" i="4"/>
  <c r="AZ64" i="4"/>
  <c r="AZ61" i="4"/>
  <c r="AZ58" i="4"/>
  <c r="AZ57" i="4"/>
  <c r="AZ56" i="4"/>
  <c r="AZ54" i="4"/>
  <c r="AZ52" i="4"/>
  <c r="AZ39" i="4"/>
  <c r="AZ37" i="4"/>
  <c r="AZ36" i="4"/>
  <c r="DW12" i="5" l="1"/>
  <c r="DX12" i="5"/>
  <c r="DY12" i="5"/>
  <c r="DZ12" i="5"/>
  <c r="DW13" i="5"/>
  <c r="DX13" i="5"/>
  <c r="DY13" i="5"/>
  <c r="DZ13" i="5"/>
  <c r="DW14" i="5"/>
  <c r="DX14" i="5"/>
  <c r="EA14" i="5"/>
  <c r="EB14" i="5"/>
  <c r="DY14" i="5"/>
  <c r="DZ14" i="5"/>
  <c r="DW15" i="5"/>
  <c r="DX15" i="5"/>
  <c r="EA15" i="5"/>
  <c r="EB15" i="5"/>
  <c r="DY15" i="5"/>
  <c r="DZ15" i="5"/>
  <c r="DW16" i="5"/>
  <c r="DX16" i="5"/>
  <c r="DY16" i="5"/>
  <c r="DZ16" i="5"/>
  <c r="DW17" i="5"/>
  <c r="DX17" i="5"/>
  <c r="DY17" i="5"/>
  <c r="DZ17" i="5"/>
  <c r="DW18" i="5"/>
  <c r="DX18" i="5"/>
  <c r="DY18" i="5"/>
  <c r="DZ18" i="5"/>
  <c r="DT37" i="4"/>
  <c r="DR37" i="4"/>
  <c r="DS37" i="4"/>
  <c r="DR38" i="4"/>
  <c r="DS38" i="4"/>
  <c r="DT38" i="4"/>
  <c r="DT39" i="4"/>
  <c r="DR39" i="4"/>
  <c r="DS39" i="4"/>
  <c r="DR40" i="4"/>
  <c r="DS40" i="4"/>
  <c r="DT40" i="4"/>
  <c r="DT41" i="4"/>
  <c r="DS41" i="4"/>
  <c r="DR42" i="4"/>
  <c r="DS42" i="4"/>
  <c r="DT42" i="4"/>
  <c r="DT43" i="4"/>
  <c r="DR43" i="4"/>
  <c r="DS43" i="4"/>
  <c r="DR44" i="4"/>
  <c r="DS44" i="4"/>
  <c r="DT44" i="4"/>
  <c r="DS45" i="4"/>
  <c r="DS46" i="4"/>
  <c r="DT47" i="4"/>
  <c r="DR47" i="4"/>
  <c r="DS47" i="4"/>
  <c r="DS48" i="4"/>
  <c r="DT49" i="4"/>
  <c r="DR49" i="4"/>
  <c r="DS49" i="4"/>
  <c r="DR50" i="4"/>
  <c r="DS50" i="4"/>
  <c r="DT50" i="4"/>
  <c r="DR52" i="4"/>
  <c r="DS52" i="4"/>
  <c r="DT52" i="4"/>
  <c r="DT53" i="4"/>
  <c r="DR53" i="4"/>
  <c r="DS53" i="4"/>
  <c r="DR54" i="4"/>
  <c r="DS54" i="4"/>
  <c r="DT54" i="4"/>
  <c r="DT55" i="4"/>
  <c r="DR55" i="4"/>
  <c r="DS55" i="4"/>
  <c r="DR56" i="4"/>
  <c r="DS56" i="4"/>
  <c r="DT56" i="4"/>
  <c r="DT57" i="4"/>
  <c r="DR57" i="4"/>
  <c r="DS57" i="4"/>
  <c r="DR58" i="4"/>
  <c r="DS58" i="4"/>
  <c r="DT58" i="4"/>
  <c r="DT59" i="4"/>
  <c r="DR59" i="4"/>
  <c r="DS59" i="4"/>
  <c r="DR60" i="4"/>
  <c r="DS60" i="4"/>
  <c r="DT60" i="4"/>
  <c r="DT61" i="4"/>
  <c r="DR61" i="4"/>
  <c r="DS61" i="4"/>
  <c r="DT63" i="4"/>
  <c r="DR63" i="4"/>
  <c r="DS63" i="4"/>
  <c r="DR64" i="4"/>
  <c r="DS64" i="4"/>
  <c r="DT64" i="4"/>
  <c r="DR66" i="4"/>
  <c r="DS66" i="4"/>
  <c r="DT66" i="4"/>
  <c r="DT67" i="4"/>
  <c r="DR67" i="4"/>
  <c r="DS67" i="4"/>
  <c r="DR68" i="4"/>
  <c r="DS68" i="4"/>
  <c r="DT68" i="4"/>
  <c r="DT36" i="4"/>
  <c r="DS36" i="4"/>
  <c r="DR36" i="4"/>
  <c r="CJ17" i="5" l="1"/>
  <c r="EA17" i="5" s="1"/>
  <c r="CS17" i="5"/>
  <c r="EB17" i="5" s="1"/>
  <c r="CS12" i="5"/>
  <c r="EB12" i="5" s="1"/>
  <c r="CJ12" i="5"/>
  <c r="EA12" i="5" s="1"/>
  <c r="CK45" i="4" l="1"/>
  <c r="DT45" i="4" s="1"/>
  <c r="CK46" i="4" l="1"/>
  <c r="DT46" i="4" s="1"/>
  <c r="AZ48" i="4"/>
  <c r="DR48" i="4" s="1"/>
  <c r="AZ46" i="4"/>
  <c r="DR46" i="4" s="1"/>
  <c r="CK48" i="4"/>
  <c r="DT48" i="4" s="1"/>
  <c r="AZ45" i="4"/>
  <c r="DR45" i="4" s="1"/>
  <c r="CK68" i="4" l="1"/>
  <c r="BT68" i="4"/>
  <c r="AZ68" i="4"/>
  <c r="BI13" i="5" l="1"/>
  <c r="BI12" i="5"/>
  <c r="BI11" i="5"/>
  <c r="CJ3" i="5"/>
  <c r="BR3" i="5"/>
  <c r="AZ3" i="5"/>
  <c r="CA13" i="5"/>
  <c r="CB13" i="5" s="1"/>
  <c r="CC13" i="5" s="1"/>
  <c r="CD13" i="5" s="1"/>
  <c r="CE13" i="5" s="1"/>
  <c r="CF13" i="5" s="1"/>
  <c r="CG13" i="5" s="1"/>
  <c r="CH13" i="5" s="1"/>
  <c r="CI13" i="5" s="1"/>
  <c r="BZ13" i="5"/>
  <c r="BY13" i="5"/>
  <c r="BX13" i="5"/>
  <c r="BW13" i="5"/>
  <c r="BV13" i="5"/>
  <c r="BU13" i="5"/>
  <c r="BT13" i="5"/>
  <c r="BS13" i="5"/>
  <c r="CA12" i="5"/>
  <c r="CB12" i="5" s="1"/>
  <c r="CC12" i="5" s="1"/>
  <c r="CD12" i="5" s="1"/>
  <c r="CE12" i="5" s="1"/>
  <c r="CF12" i="5" s="1"/>
  <c r="CG12" i="5" s="1"/>
  <c r="CH12" i="5" s="1"/>
  <c r="CI12" i="5" s="1"/>
  <c r="CA11" i="5"/>
  <c r="BT48" i="4" l="1"/>
  <c r="BT46" i="4"/>
  <c r="BT45" i="4"/>
  <c r="BS39" i="4" l="1"/>
  <c r="BR39" i="4"/>
  <c r="BQ39" i="4"/>
  <c r="BP39" i="4"/>
  <c r="BO39" i="4"/>
  <c r="BN39" i="4"/>
  <c r="BM39" i="4"/>
  <c r="BL39" i="4"/>
  <c r="BK39" i="4"/>
  <c r="BJ39" i="4"/>
  <c r="BI39" i="4"/>
  <c r="BH39" i="4"/>
  <c r="BG39" i="4"/>
  <c r="BF39" i="4"/>
  <c r="BE39" i="4"/>
  <c r="BD39" i="4"/>
  <c r="BC39" i="4"/>
  <c r="BB39" i="4"/>
  <c r="BA39" i="4"/>
  <c r="BS38" i="4"/>
  <c r="BR38" i="4"/>
  <c r="BQ38" i="4"/>
  <c r="BP38" i="4"/>
  <c r="BO38" i="4"/>
  <c r="BN38" i="4"/>
  <c r="BM38" i="4"/>
  <c r="BL38" i="4"/>
  <c r="BK38" i="4"/>
  <c r="BJ38" i="4"/>
  <c r="BI38" i="4"/>
  <c r="BH38" i="4"/>
  <c r="BG38" i="4"/>
  <c r="BF38" i="4"/>
  <c r="BE38" i="4"/>
  <c r="BD38" i="4"/>
  <c r="BC38" i="4"/>
  <c r="BB38" i="4"/>
  <c r="BA38" i="4"/>
  <c r="AZ38" i="4"/>
  <c r="BS37" i="4"/>
  <c r="BR37" i="4"/>
  <c r="BQ37" i="4"/>
  <c r="BP37" i="4"/>
  <c r="BO37" i="4"/>
  <c r="BN37" i="4"/>
  <c r="BM37" i="4"/>
  <c r="BL37" i="4"/>
  <c r="BK37" i="4"/>
  <c r="BJ37" i="4"/>
  <c r="BI37" i="4"/>
  <c r="BH37" i="4"/>
  <c r="BG37" i="4"/>
  <c r="BF37" i="4"/>
  <c r="BE37" i="4"/>
  <c r="BD37" i="4"/>
  <c r="BC37" i="4"/>
  <c r="BB37" i="4"/>
  <c r="BA37" i="4"/>
  <c r="BS36" i="4"/>
  <c r="BR36" i="4"/>
  <c r="BQ36" i="4"/>
  <c r="BP36" i="4"/>
  <c r="BO36" i="4"/>
  <c r="BN36" i="4"/>
  <c r="BM36" i="4"/>
  <c r="BL36" i="4"/>
  <c r="BK36" i="4"/>
  <c r="BJ36" i="4"/>
  <c r="BI36" i="4"/>
  <c r="BH36" i="4"/>
  <c r="BG36" i="4"/>
  <c r="BF36" i="4"/>
  <c r="BE36" i="4"/>
  <c r="BD36" i="4"/>
  <c r="BC36" i="4"/>
  <c r="BB36" i="4"/>
  <c r="BA36" i="4"/>
  <c r="CK49" i="4" l="1"/>
  <c r="DC38" i="4"/>
  <c r="AZ65" i="4" l="1"/>
  <c r="DR65" i="4" s="1"/>
  <c r="CB18" i="5"/>
  <c r="CC18" i="5" s="1"/>
  <c r="CD18" i="5" s="1"/>
  <c r="CE18" i="5" s="1"/>
  <c r="CF18" i="5" s="1"/>
  <c r="CG18" i="5" s="1"/>
  <c r="CH18" i="5" s="1"/>
  <c r="CI18" i="5" s="1"/>
  <c r="BZ18" i="5"/>
  <c r="BY18" i="5"/>
  <c r="BX18" i="5"/>
  <c r="BW18" i="5"/>
  <c r="BV18" i="5"/>
  <c r="BU18" i="5"/>
  <c r="BT18" i="5"/>
  <c r="BS18" i="5"/>
  <c r="CB17" i="5"/>
  <c r="CC17" i="5" s="1"/>
  <c r="CD17" i="5" s="1"/>
  <c r="CE17" i="5" s="1"/>
  <c r="CF17" i="5" s="1"/>
  <c r="CG17" i="5" s="1"/>
  <c r="CH17" i="5" s="1"/>
  <c r="CI17"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F41" i="4" l="1"/>
  <c r="BR41" i="4"/>
  <c r="BC41" i="4"/>
  <c r="BG41" i="4"/>
  <c r="BK41" i="4"/>
  <c r="BO41" i="4"/>
  <c r="BS41" i="4"/>
  <c r="BJ41" i="4"/>
  <c r="AZ41" i="4"/>
  <c r="DR41" i="4" s="1"/>
  <c r="BD41" i="4"/>
  <c r="BH41" i="4"/>
  <c r="BL41" i="4"/>
  <c r="BP41" i="4"/>
  <c r="BB41" i="4"/>
  <c r="BN41" i="4"/>
  <c r="BA41" i="4"/>
  <c r="BE41" i="4"/>
  <c r="BI41" i="4"/>
  <c r="BM41" i="4"/>
  <c r="BQ41" i="4"/>
  <c r="AZ51" i="4" l="1"/>
  <c r="DR51" i="4" s="1"/>
  <c r="AZ62" i="4" l="1"/>
  <c r="DR62" i="4" s="1"/>
  <c r="BT65" i="4" l="1"/>
  <c r="DS65" i="4" s="1"/>
  <c r="CK65" i="4" l="1"/>
  <c r="DT65" i="4" s="1"/>
  <c r="BT51" i="4" l="1"/>
  <c r="DS51" i="4" s="1"/>
  <c r="BT62" i="4" l="1"/>
  <c r="DS62" i="4" s="1"/>
  <c r="CK51" i="4" l="1"/>
  <c r="DT51" i="4" s="1"/>
  <c r="CK62" i="4"/>
  <c r="DT62" i="4" s="1"/>
  <c r="CS16" i="5" l="1"/>
  <c r="EB16" i="5" s="1"/>
  <c r="CJ16" i="5"/>
  <c r="EA16" i="5" s="1"/>
  <c r="CS18" i="5"/>
  <c r="EB18" i="5" s="1"/>
  <c r="CJ18" i="5"/>
  <c r="EA18" i="5" s="1"/>
  <c r="CJ13" i="5" l="1"/>
  <c r="EA13" i="5" s="1"/>
  <c r="CS13" i="5"/>
  <c r="EB13" i="5" s="1"/>
  <c r="CJ11" i="5"/>
  <c r="CS11" i="5"/>
</calcChain>
</file>

<file path=xl/comments1.xml><?xml version="1.0" encoding="utf-8"?>
<comments xmlns="http://schemas.openxmlformats.org/spreadsheetml/2006/main">
  <authors>
    <author>Савицкая Раиса Степановна</author>
  </authors>
  <commentList>
    <comment ref="BT68" authorId="0" shapeId="0">
      <text>
        <r>
          <rPr>
            <b/>
            <sz val="9"/>
            <color indexed="81"/>
            <rFont val="Tahoma"/>
            <family val="2"/>
            <charset val="204"/>
          </rPr>
          <t>Савицкая Раиса Степановна:</t>
        </r>
        <r>
          <rPr>
            <sz val="9"/>
            <color indexed="81"/>
            <rFont val="Tahoma"/>
            <family val="2"/>
            <charset val="204"/>
          </rPr>
          <t xml:space="preserve">
Дз 340 млн, запасы 80 млн.  Минус Кз 300 млн. минус просроч.Кз (ТН) 133 млн.</t>
        </r>
      </text>
    </comment>
    <comment ref="CK68" authorId="0" shapeId="0">
      <text>
        <r>
          <rPr>
            <b/>
            <sz val="9"/>
            <color indexed="81"/>
            <rFont val="Tahoma"/>
            <family val="2"/>
            <charset val="204"/>
          </rPr>
          <t>Савицкая Раиса Степановна:</t>
        </r>
        <r>
          <rPr>
            <sz val="9"/>
            <color indexed="81"/>
            <rFont val="Tahoma"/>
            <family val="2"/>
            <charset val="204"/>
          </rPr>
          <t xml:space="preserve">
Дз 340 млн, запасы 80 млн.  Минус Кз 300 млн. </t>
        </r>
      </text>
    </comment>
  </commentList>
</comments>
</file>

<file path=xl/sharedStrings.xml><?xml version="1.0" encoding="utf-8"?>
<sst xmlns="http://schemas.openxmlformats.org/spreadsheetml/2006/main" count="600" uniqueCount="297">
  <si>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</si>
  <si>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</si>
  <si>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</si>
  <si>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</si>
  <si>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</si>
  <si>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</si>
  <si>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</si>
  <si>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</si>
  <si>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</si>
  <si>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</si>
  <si>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</si>
  <si>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</si>
  <si>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</si>
  <si>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</si>
  <si>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</si>
  <si>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</si>
  <si>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</si>
  <si>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</si>
  <si>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</si>
  <si>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</si>
  <si>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</si>
  <si>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</si>
  <si>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</si>
  <si>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</si>
  <si>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</si>
  <si>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</si>
  <si>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</si>
  <si>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</si>
  <si>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</si>
  <si>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</si>
  <si>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</si>
  <si>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</si>
  <si>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</si>
  <si>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</si>
  <si>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</si>
  <si>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</si>
  <si>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</si>
  <si>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</si>
  <si>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</si>
  <si>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</si>
  <si>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</si>
  <si>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</si>
  <si>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</si>
  <si>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</si>
  <si>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</si>
  <si>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</si>
  <si>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</si>
  <si>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</si>
  <si>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</si>
  <si>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</si>
  <si>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</si>
  <si>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</si>
  <si>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</si>
  <si>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</si>
  <si>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</si>
  <si>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</si>
  <si>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</si>
  <si>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</si>
  <si>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</si>
  <si>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</si>
  <si>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</si>
  <si>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</si>
  <si>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</si>
  <si>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</si>
  <si>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</si>
  <si>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</si>
  <si>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</si>
  <si>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</si>
  <si>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</si>
  <si>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</si>
  <si>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</si>
  <si>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</si>
  <si>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</si>
  <si>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</si>
  <si>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</si>
  <si>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</si>
  <si>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</si>
  <si>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</si>
  <si>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</si>
  <si>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</si>
  <si>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</si>
  <si>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</si>
  <si>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</si>
  <si>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</si>
  <si>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</si>
  <si>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</si>
  <si>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</si>
  <si>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</si>
  <si>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</si>
  <si>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</si>
  <si>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</si>
  <si>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</si>
  <si>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</si>
  <si>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</si>
  <si>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</si>
  <si>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</si>
  <si>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</si>
  <si>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</si>
  <si>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</si>
  <si>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</si>
  <si>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</si>
  <si>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</si>
  <si>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</si>
  <si>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</si>
  <si>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</si>
  <si>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</si>
  <si>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</si>
  <si>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</si>
  <si>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</si>
  <si>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</si>
  <si>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</si>
  <si>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</si>
  <si>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</si>
  <si>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</si>
  <si>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</si>
  <si>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</si>
  <si>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</si>
  <si>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</si>
  <si>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</si>
  <si>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</si>
  <si>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</si>
  <si>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</si>
  <si>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</si>
  <si>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</si>
  <si>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</si>
  <si>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</si>
  <si>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</si>
  <si>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</si>
  <si>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</si>
  <si>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</si>
  <si>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</si>
  <si>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</si>
  <si>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</si>
  <si>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</si>
  <si>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</si>
  <si>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</si>
  <si>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</si>
  <si>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</si>
  <si>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</si>
  <si>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</si>
  <si>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</si>
  <si>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</si>
  <si>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</si>
  <si>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</si>
  <si>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</si>
  <si>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</si>
  <si>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</si>
  <si>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</si>
  <si>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</si>
  <si>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</si>
  <si>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</si>
  <si>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</si>
  <si>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</si>
  <si>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</si>
  <si>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</si>
  <si>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</si>
  <si>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</si>
  <si>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</si>
  <si>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</si>
  <si>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</si>
  <si>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</si>
  <si>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</si>
  <si>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</si>
  <si>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</si>
  <si>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</si>
  <si>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</si>
  <si>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</si>
  <si>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</si>
  <si>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</si>
  <si>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</si>
  <si>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</si>
  <si>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</si>
  <si>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</si>
  <si>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</si>
  <si>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</si>
  <si>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</si>
  <si>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</si>
  <si>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</si>
  <si>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</si>
  <si>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</si>
  <si>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</si>
  <si>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</si>
  <si>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</si>
  <si>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</si>
  <si>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</si>
  <si>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</si>
  <si>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</si>
  <si>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</si>
  <si>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</si>
  <si>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</si>
  <si>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</si>
  <si>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</si>
  <si>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</si>
  <si>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</si>
  <si>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</si>
  <si>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</si>
  <si>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</si>
  <si>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</si>
  <si>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</si>
  <si>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</si>
  <si>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</si>
  <si>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</si>
  <si>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</si>
  <si>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</si>
  <si>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</si>
  <si>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</si>
  <si>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</si>
  <si>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</si>
  <si>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</si>
  <si>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</si>
  <si>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</si>
  <si>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</si>
  <si>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</si>
  <si>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</si>
  <si>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</si>
  <si>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</si>
  <si>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</si>
  <si>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</si>
  <si>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</si>
  <si>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</si>
  <si>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</si>
  <si>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</si>
  <si>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</si>
  <si>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</si>
  <si>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</si>
  <si>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</si>
  <si>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</si>
  <si>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</si>
  <si>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</si>
  <si>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</si>
  <si>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</si>
  <si>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</si>
  <si>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</si>
  <si>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</si>
  <si>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</si>
  <si>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</si>
  <si>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</si>
  <si>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</si>
  <si>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</si>
  <si>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</si>
  <si>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</si>
  <si>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</si>
  <si>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</si>
  <si>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</si>
  <si>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</si>
  <si>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</si>
  <si>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</si>
  <si>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</si>
  <si>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</si>
  <si>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</si>
  <si>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</si>
  <si>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</si>
  <si>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</si>
  <si>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</si>
  <si>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</si>
  <si>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</si>
  <si>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</si>
  <si>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</si>
  <si>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</si>
  <si>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</si>
  <si>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</si>
  <si>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</si>
  <si>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</si>
  <si>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</si>
  <si>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</si>
  <si>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</si>
  <si>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</si>
  <si>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</si>
  <si>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</si>
  <si>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</si>
  <si>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</si>
  <si>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</si>
  <si>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</si>
  <si>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</si>
  <si>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</si>
  <si>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</si>
  <si>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</si>
  <si>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</si>
  <si>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</si>
  <si>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</si>
  <si>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</si>
  <si>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</si>
  <si>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</si>
  <si>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</si>
  <si>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</si>
  <si>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</si>
  <si>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Общество с ограниченной ответственностью "Энергонефть Томск" /  ООО "Энергонефть Томск"</t>
  </si>
  <si>
    <t>2023</t>
  </si>
  <si>
    <t>Утверждена генеральным директором ООО «Энергонефть Томск» В.А. Мажуриным ,
без номера от 07.12.2021г. на 2022-2026гг.</t>
  </si>
  <si>
    <t>Фактические показатели за 2022 год</t>
  </si>
  <si>
    <t>Показатели, утвержденные
на 2023 год</t>
  </si>
  <si>
    <t>Предложения
на 2024 год</t>
  </si>
  <si>
    <t>услуги по передаче электрической энергии (мощности) (монопотребитель АО "Томскнефть" ВНК):</t>
  </si>
  <si>
    <t>-</t>
  </si>
  <si>
    <t>услуги по передаче электрической энергии (мощности) (по котловым тарифам АО "Россети Тюмень" - ООО "Энергонефть Томск")</t>
  </si>
  <si>
    <t>16/20-22 от 27.12.2019г.
2020-2022г.</t>
  </si>
  <si>
    <t>23/23-25 от 19.12.2022г 2023-2025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</si>
</sst>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sz val="10"/>
      <color theme="1"/>
      <name val="Times New Roman"/>
      <family val="1"/>
      <charset val="204"/>
    </font>
    <font>
      <b/>
      <sz val="9"/>
      <color indexed="81"/>
      <name val="Tahoma"/>
      <family val="2"/>
      <charset val="204"/>
    </font>
    <font>
      <sz val="9"/>
      <color indexed="81"/>
      <name val="Tahoma"/>
      <family val="2"/>
      <charset val="204"/>
    </font>
    <font>
      <sz val="12"/>
      <color theme="0"/>
      <name val="Times New Roman"/>
      <family val="1"/>
      <charset val="204"/>
    </font>
    <font>
      <sz val="10"/>
      <color theme="0"/>
      <name val="Times New Roman"/>
      <family val="1"/>
      <charset val="204"/>
    </font>
    <font>
      <sz val="8"/>
      <color theme="0"/>
      <name val="Times New Roman"/>
      <family val="1"/>
      <charset val="204"/>
    </font>
    <font>
      <b/>
      <sz val="10"/>
      <color theme="0"/>
      <name val="Times New Roman"/>
      <family val="1"/>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2" xfId="0" applyNumberFormat="1" applyFont="1" applyFill="1" applyBorder="1" applyAlignment="1">
      <alignment horizontal="center" vertical="top" wrapText="1"/>
    </xf>
    <xf numFmtId="1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2" fillId="0" borderId="3"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2" fillId="0" borderId="2" xfId="2"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6" fillId="0" borderId="0" xfId="0" applyNumberFormat="1" applyFont="1" applyBorder="1" applyAlignment="1">
      <alignment horizontal="left"/>
    </xf>
    <xf numFmtId="0" fontId="17" fillId="0" borderId="0" xfId="0" applyNumberFormat="1" applyFont="1" applyBorder="1" applyAlignment="1">
      <alignment horizontal="left"/>
    </xf>
    <xf numFmtId="4" fontId="17" fillId="0" borderId="0" xfId="0" applyNumberFormat="1" applyFont="1" applyBorder="1" applyAlignment="1">
      <alignment horizontal="left"/>
    </xf>
    <xf numFmtId="0" fontId="18" fillId="0" borderId="0" xfId="0" applyNumberFormat="1" applyFont="1" applyBorder="1" applyAlignment="1">
      <alignment horizontal="left"/>
    </xf>
    <xf numFmtId="0" fontId="16" fillId="0" borderId="0" xfId="0" applyNumberFormat="1" applyFont="1" applyBorder="1" applyAlignment="1">
      <alignment horizontal="left" vertical="top"/>
    </xf>
    <xf numFmtId="0" fontId="19" fillId="0" borderId="0" xfId="0" applyNumberFormat="1" applyFont="1" applyBorder="1" applyAlignment="1">
      <alignment horizontal="left"/>
    </xf>
    <xf numFmtId="0" fontId="17" fillId="0" borderId="0" xfId="0" applyNumberFormat="1" applyFont="1" applyBorder="1" applyAlignment="1">
      <alignment vertical="center" wrapText="1"/>
    </xf>
    <xf numFmtId="43" fontId="17" fillId="0" borderId="0" xfId="0" applyNumberFormat="1" applyFont="1" applyBorder="1" applyAlignment="1">
      <alignment horizontal="left"/>
    </xf>
    <xf numFmtId="4" fontId="17" fillId="0" borderId="0" xfId="0" applyNumberFormat="1" applyFont="1" applyBorder="1" applyAlignment="1">
      <alignment horizontal="left" wrapText="1"/>
    </xf>
    <xf numFmtId="43" fontId="17" fillId="0" borderId="0" xfId="0" applyNumberFormat="1" applyFont="1" applyBorder="1" applyAlignment="1">
      <alignment horizontal="left"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t\files\&#1056;&#1069;&#1050;\2024\&#1055;&#1077;&#1088;&#1077;&#1076;&#1072;&#1095;&#1072;%20&#1069;&#1069;%20&#1058;&#1102;&#1084;&#1077;&#1085;&#1100;\2.2.%20&#1041;&#1091;&#1093;&#1075;.,%20&#1089;&#1090;&#1072;&#1090;&#1080;&#1089;&#1090;&#1080;&#1095;.%20&#1080;%20&#1080;&#1085;&#1072;&#1103;%20&#1086;&#1090;&#1095;&#1077;&#1090;&#1085;&#1086;&#1089;&#1090;&#1100;%20&#1079;&#1072;%202022&#1075;\&#1041;&#1091;&#1093;&#1075;&#1072;&#1083;&#1090;&#1077;&#1088;&#1089;&#1082;&#1072;&#1103;%20&#1086;&#1090;&#1095;&#1077;&#1090;&#1085;&#1086;&#1089;&#1090;&#1100;\&#1041;&#1072;&#1083;&#1072;&#1085;&#1089;%202022\2.%20&#1060;&#1086;&#1088;&#1084;&#1072;%202%20&#1092;&#1072;&#1082;&#1090;%20&#1079;&#1072;%20%20%202022%20&#1089;%20&#1088;&#1072;&#1089;&#10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102;&#1084;&#1077;&#1085;&#1100;/2.4.%20&#1041;&#1072;&#1083;&#1072;&#1085;&#1089;%20&#1069;&#1069;%20(&#1084;&#1086;&#1097;&#1085;&#1086;&#1089;&#1090;&#1080;)/&#1056;&#1072;&#1089;&#1095;&#1077;&#1090;%20&#1090;&#1072;&#1088;&#1080;&#1092;&#1086;&#1074;%20&#1085;&#1072;%20&#1055;&#1077;&#1088;&#1077;&#1076;&#1072;&#1095;&#1091;%20&#1101;&#1101;_&#1058;&#1102;&#1084;&#1077;&#1085;&#110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69;&#1054;/2022/&#1048;&#1057;&#1055;&#1054;&#1051;&#1053;&#1045;&#1053;&#1048;&#1045;_2022/&#1048;&#1057;&#1055;&#1054;&#1051;&#1053;&#1045;&#1053;&#1048;&#1045;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41;&#1072;&#1083;&#1072;&#1085;&#1089;&#1099;/&#1055;%201.4,&#1055;1.5_&#1082;%20&#1056;&#1069;&#1050;%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4/&#1055;&#1077;&#1088;&#1077;&#1076;&#1072;&#1095;&#1072;%20&#1069;&#1069;%20&#1058;&#1102;&#1084;&#1077;&#1085;&#1100;/2.4.%20&#1041;&#1072;&#1083;&#1072;&#1085;&#1089;%20&#1069;&#1069;%20(&#1084;&#1086;&#1097;&#1085;&#1086;&#1089;&#1090;&#1080;)/&#1055;%201.4,&#1055;1.5_&#1089;%20&#1088;&#1072;&#1079;&#1073;&#1080;&#1074;&#1082;&#1086;&#1081;%20&#1052;&#1054;&#1053;&#1054;%20&#1080;%20&#1089;&#1090;&#1086;&#10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6;&#1069;&#1050;/2023/&#1059;&#1090;&#1074;&#1077;&#1088;&#1078;&#1076;&#1077;&#1085;&#1085;&#1099;&#1077;%20&#1090;&#1072;&#1088;&#1080;&#1092;&#1099;/&#1059;&#1090;&#1074;&#1077;&#1088;&#1078;&#1076;&#1077;&#1085;&#1085;&#1099;&#1077;%20&#1089;&#1084;&#1077;&#1090;&#1099;/&#1058;&#1102;&#1084;&#1077;&#1085;&#1100;%20&#1087;&#1077;&#1088;&#1077;&#1076;&#1072;&#1095;&#1072;/&#1057;&#1084;&#1077;&#1090;&#1072;_&#1055;&#1077;&#1088;&#1077;&#1076;&#1072;&#1095;&#1072;%20&#1058;&#1102;&#1084;&#1077;&#1085;&#1100;_&#1091;&#1090;&#1074;_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t\files\&#1056;&#1069;&#1050;\2024\&#1055;&#1077;&#1088;&#1077;&#1076;&#1072;&#1095;&#1072;%20&#1069;&#1069;%20&#1058;&#1102;&#1084;&#1077;&#1085;&#1100;\2.3.%20&#1056;&#1072;&#1089;&#1095;&#1077;&#1090;%20&#1053;&#1042;&#1042;%20&#1080;%20&#1090;&#1072;&#1088;&#1080;&#1092;&#1086;&#1074;%20&#1085;&#1072;%20&#1091;&#1089;&#1083;&#1091;&#1075;&#1080;%20&#1087;&#1086;%20&#1087;&#1077;&#1088;&#1077;&#1076;&#1072;&#1095;&#1077;%20&#1069;&#1069;%20&#1085;&#1072;%202024&#1075;\&#1057;&#1084;&#1077;&#1090;&#1072;\&#1055;&#1077;&#1088;&#1077;&#1076;&#1072;&#1095;&#1072;%20&#1058;&#1102;&#1084;&#1077;&#1085;&#1100;_&#1089;&#1084;&#1077;&#1090;&#1072;%20_%20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24/&#1055;&#1077;&#1088;&#1077;&#1076;&#1072;&#1095;&#1072;%20&#1101;&#1083;&#1077;&#1082;&#1090;&#1088;&#1086;&#1101;&#1085;&#1077;&#1088;&#1075;&#1080;&#1080;%20&#1058;&#1086;&#1084;&#1089;&#1082;&#1086;&#1081;%20&#1086;&#1073;&#1083;&#1072;&#1089;&#1090;&#1080;/&#1055;&#1069;&#1054;/12&#1075;/Predlozhenie_o_razmere_cen__tarifov__dolgosrochnykh_parametrov_regulirovanija_Tomsk_%20&#1085;&#1072;%202024&#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ф2 по ВД"/>
      <sheetName val="ф12"/>
      <sheetName val="2110-2120"/>
      <sheetName val="2320"/>
      <sheetName val="2330"/>
      <sheetName val="2340"/>
      <sheetName val="2350"/>
      <sheetName val="2462"/>
      <sheetName val="Ф2 за мес из 1с"/>
    </sheetNames>
    <sheetDataSet>
      <sheetData sheetId="0">
        <row r="20">
          <cell r="D20">
            <v>3403019</v>
          </cell>
        </row>
        <row r="74">
          <cell r="D74">
            <v>392898</v>
          </cell>
        </row>
        <row r="88">
          <cell r="D88">
            <v>303718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оссети Тюмень"/>
      <sheetName val="V ТН скорр"/>
      <sheetName val="V МОНО"/>
      <sheetName val="V РН-Э, ЮТЭК +ФАКТ_2016"/>
    </sheetNames>
    <sheetDataSet>
      <sheetData sheetId="0"/>
      <sheetData sheetId="1"/>
      <sheetData sheetId="2">
        <row r="23">
          <cell r="G23">
            <v>0.6603360460554365</v>
          </cell>
          <cell r="L23">
            <v>0.79916028681658868</v>
          </cell>
        </row>
        <row r="24">
          <cell r="G24">
            <v>346618.10417607363</v>
          </cell>
          <cell r="L24">
            <v>459429.52947095671</v>
          </cell>
        </row>
        <row r="25">
          <cell r="G25">
            <v>156.54395519773811</v>
          </cell>
          <cell r="L25">
            <v>156.54395519773826</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тв. тарифы"/>
      <sheetName val="ТЭП РН пл."/>
      <sheetName val="СБХ"/>
      <sheetName val="ВНР для ГПН"/>
      <sheetName val="Исполнение_2022"/>
      <sheetName val="тарифы"/>
      <sheetName val="ПИУ_версия III кор.2"/>
      <sheetName val="ПИУ_утв."/>
      <sheetName val="СВОД_2022"/>
      <sheetName val="Исп_2022_без АУП"/>
      <sheetName val="ПИУ без АУП_версия III кор.2"/>
      <sheetName val="ПИУ без АУП_утв."/>
      <sheetName val="АУП пл._утв."/>
      <sheetName val="АУП пл. версия III кор.2"/>
      <sheetName val="АУП ф."/>
      <sheetName val="СВОД АУП"/>
      <sheetName val="ТЭП пл. версия III кор.2"/>
      <sheetName val="ТЭП пл. утв."/>
      <sheetName val="ЖКХ 23"/>
      <sheetName val="ЖКХ"/>
      <sheetName val="долгосрочка"/>
      <sheetName val="выручка"/>
      <sheetName val="ТОиТР ЭО"/>
      <sheetName val="сверка макетов"/>
      <sheetName val="ТЭП_ННК"/>
      <sheetName val="ТЭП ф."/>
      <sheetName val="уе"/>
      <sheetName val="тп"/>
      <sheetName val="ээ"/>
      <sheetName val="БП ТН пл. утв."/>
      <sheetName val="БП ТН пл. раб."/>
      <sheetName val="БП ТН ф."/>
      <sheetName val="Пр-во пл.утв."/>
      <sheetName val="ЭХЗ"/>
      <sheetName val="СУ ГПН"/>
      <sheetName val="СУ ННК"/>
      <sheetName val="СУ"/>
      <sheetName val="Пр-во пл. раб."/>
      <sheetName val="Пр-во ф."/>
      <sheetName val="ФА пл. утв."/>
      <sheetName val="ФА пл. раб."/>
      <sheetName val="ФА ф."/>
      <sheetName val="ЭКО пл. утв."/>
      <sheetName val="ЭКО пл. раб."/>
      <sheetName val="ЭКО ф."/>
      <sheetName val="Энергия пл. утв."/>
      <sheetName val="Энергия пл. раб."/>
      <sheetName val="Энергия ф."/>
      <sheetName val="ЭКО с АУП пл. утв."/>
      <sheetName val="ЭКО с АУП пл. раб."/>
      <sheetName val="ЭКО с АУП ф."/>
      <sheetName val="EBITDA"/>
      <sheetName val="КРф."/>
      <sheetName val="Лист1"/>
      <sheetName val="ВНР пл. утв."/>
      <sheetName val="ВНР пл.раб."/>
      <sheetName val="ВНД ф."/>
      <sheetName val="ВНР ф."/>
      <sheetName val="выручка для ГПН"/>
      <sheetName val="ННК_прогноз"/>
      <sheetName val="ННК аренда_пл."/>
    </sheetNames>
    <sheetDataSet>
      <sheetData sheetId="0"/>
      <sheetData sheetId="1"/>
      <sheetData sheetId="2"/>
      <sheetData sheetId="3">
        <row r="6">
          <cell r="C6">
            <v>75.5</v>
          </cell>
        </row>
      </sheetData>
      <sheetData sheetId="4">
        <row r="41">
          <cell r="L41">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95">
          <cell r="H295">
            <v>508.94299999999998</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38">
          <cell r="C638">
            <v>424777.72827289021</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E9">
            <v>57.002326000000011</v>
          </cell>
        </row>
        <row r="12">
          <cell r="X12">
            <v>0</v>
          </cell>
        </row>
      </sheetData>
      <sheetData sheetId="1">
        <row r="9">
          <cell r="E9">
            <v>6.6498333333333344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 val="П1.4 МОНО"/>
      <sheetName val="П1.5 МОНО"/>
      <sheetName val="П1.4 Сторонние"/>
      <sheetName val="П1.5 Сторонние"/>
    </sheetNames>
    <sheetDataSet>
      <sheetData sheetId="0">
        <row r="9">
          <cell r="E9">
            <v>60.471979999999995</v>
          </cell>
        </row>
        <row r="19">
          <cell r="E19">
            <v>4.340001766107212E-2</v>
          </cell>
        </row>
        <row r="21">
          <cell r="E21">
            <v>57.847494999999995</v>
          </cell>
          <cell r="J21">
            <v>46.707487999999998</v>
          </cell>
        </row>
      </sheetData>
      <sheetData sheetId="1">
        <row r="9">
          <cell r="E9">
            <v>6.9719166666666652</v>
          </cell>
        </row>
        <row r="19">
          <cell r="J19">
            <v>4.3393295585508855E-2</v>
          </cell>
        </row>
        <row r="21">
          <cell r="E21">
            <v>6.6695000000000002</v>
          </cell>
          <cell r="J21">
            <v>5.4470000000000001</v>
          </cell>
        </row>
      </sheetData>
      <sheetData sheetId="2">
        <row r="10">
          <cell r="Z10">
            <v>24.147704473303907</v>
          </cell>
        </row>
      </sheetData>
      <sheetData sheetId="3">
        <row r="10">
          <cell r="Y10">
            <v>5.6779000000000002</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
      <sheetName val="расчет корр."/>
      <sheetName val="сводный расчет"/>
      <sheetName val="ЕКТ 2021"/>
      <sheetName val="ЕКТ 2023"/>
      <sheetName val="15 смета с расшифр.цеховых"/>
      <sheetName val="вспомогат.произ-во "/>
      <sheetName val="вспомогат.произ-во 2021"/>
      <sheetName val="ф.1 2020"/>
      <sheetName val="потери факт 2021"/>
      <sheetName val="услуга факт 2021"/>
      <sheetName val="4"/>
      <sheetName val="5 "/>
      <sheetName val="ЕКТ"/>
      <sheetName val="утв.2020"/>
      <sheetName val="ф.3 без АУП 2020"/>
      <sheetName val="ф.3 свод 2020"/>
      <sheetName val="ф.3 по сч.2020"/>
      <sheetName val="НВВ утв...."/>
      <sheetName val="НВВ утв."/>
      <sheetName val="т.16"/>
      <sheetName val="P2.1"/>
      <sheetName val="Р.2.2"/>
    </sheetNames>
    <sheetDataSet>
      <sheetData sheetId="0">
        <row r="12">
          <cell r="I12">
            <v>0</v>
          </cell>
        </row>
      </sheetData>
      <sheetData sheetId="1">
        <row r="29">
          <cell r="N29">
            <v>1.2E-2</v>
          </cell>
        </row>
      </sheetData>
      <sheetData sheetId="2"/>
      <sheetData sheetId="3"/>
      <sheetData sheetId="4"/>
      <sheetData sheetId="5"/>
      <sheetData sheetId="6"/>
      <sheetData sheetId="7"/>
      <sheetData sheetId="8"/>
      <sheetData sheetId="9"/>
      <sheetData sheetId="10"/>
      <sheetData sheetId="11"/>
      <sheetData sheetId="12">
        <row r="17">
          <cell r="R17">
            <v>4.3422416094144468E-2</v>
          </cell>
        </row>
      </sheetData>
      <sheetData sheetId="13">
        <row r="26">
          <cell r="O26">
            <v>5.3329941291567922</v>
          </cell>
        </row>
        <row r="27">
          <cell r="O27">
            <v>45.760239807977861</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стор-моно"/>
      <sheetName val="расчет корр."/>
      <sheetName val="ЕКТ 2021"/>
      <sheetName val="ЕКТ 2023"/>
      <sheetName val="15 смета с расшифр.цеховых"/>
      <sheetName val="вспомогат.произ-во "/>
      <sheetName val="вспомогат.произ-во 2022"/>
      <sheetName val="ф.1 2020"/>
      <sheetName val="потери факт 2022"/>
      <sheetName val="услуга факт 2022"/>
      <sheetName val=" 4 моно"/>
      <sheetName val="5 моно"/>
      <sheetName val="ЕКТ 2024"/>
      <sheetName val="утв.2020"/>
      <sheetName val="ф.3 без АУП 2020"/>
      <sheetName val="ф.3 свод 2020"/>
      <sheetName val="ф.3 по сч.2020"/>
      <sheetName val="НВВ утв...."/>
      <sheetName val="НВВ утв."/>
      <sheetName val="т.16"/>
      <sheetName val="ЕКТ 2022"/>
      <sheetName val="P2.1"/>
      <sheetName val="Р.2.2"/>
      <sheetName val="Передача Тюмень_смета _ 2024"/>
    </sheetNames>
    <sheetDataSet>
      <sheetData sheetId="0">
        <row r="11">
          <cell r="R11">
            <v>445.154</v>
          </cell>
          <cell r="T11">
            <v>445.154</v>
          </cell>
          <cell r="V11">
            <v>445.154</v>
          </cell>
        </row>
        <row r="20">
          <cell r="R20">
            <v>4687.7579999999998</v>
          </cell>
          <cell r="T20">
            <v>3129.6797279762131</v>
          </cell>
          <cell r="V20">
            <v>3118.8823329146949</v>
          </cell>
        </row>
        <row r="23">
          <cell r="R23">
            <v>9012.6310299999986</v>
          </cell>
          <cell r="T23">
            <v>7601.9569868841063</v>
          </cell>
          <cell r="V23">
            <v>7575.7302352793558</v>
          </cell>
        </row>
        <row r="43">
          <cell r="R43">
            <v>19776.417981172399</v>
          </cell>
          <cell r="T43">
            <v>14660.625010433014</v>
          </cell>
          <cell r="V43">
            <v>14610.045854147018</v>
          </cell>
        </row>
        <row r="95">
          <cell r="R95">
            <v>3444.9273217057516</v>
          </cell>
          <cell r="T95">
            <v>2564.5630930570269</v>
          </cell>
          <cell r="V95">
            <v>9465.838110413295</v>
          </cell>
        </row>
        <row r="97">
          <cell r="V97">
            <v>1773.0839475823759</v>
          </cell>
        </row>
        <row r="106">
          <cell r="R106">
            <v>0</v>
          </cell>
          <cell r="T106">
            <v>536.13542966839304</v>
          </cell>
          <cell r="V106">
            <v>4074.0202159128403</v>
          </cell>
        </row>
        <row r="149">
          <cell r="R149">
            <v>9.0768034472321766</v>
          </cell>
          <cell r="T149">
            <v>8.5670517735316167</v>
          </cell>
          <cell r="V149">
            <v>8.6565037775044456</v>
          </cell>
        </row>
      </sheetData>
      <sheetData sheetId="1">
        <row r="108">
          <cell r="E108">
            <v>854.04220860571434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9"/>
      <sheetName val="стр.10_12"/>
    </sheetNames>
    <sheetDataSet>
      <sheetData sheetId="0">
        <row r="33">
          <cell r="AZ33" t="str">
            <v>Фактические показатели за 2022 год</v>
          </cell>
          <cell r="BT33" t="str">
            <v>Показатели, утвержденные
на 2023 год</v>
          </cell>
          <cell r="CK33" t="str">
            <v>Предложения
на 2024 год</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t_secr@energoneft-t.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07"/>
  <sheetViews>
    <sheetView topLeftCell="A32" zoomScaleNormal="100" zoomScaleSheetLayoutView="90" workbookViewId="0">
      <pane xSplit="51" ySplit="3" topLeftCell="AZ68" activePane="bottomRight" state="frozen"/>
      <selection activeCell="A32" sqref="A32"/>
      <selection pane="topRight" activeCell="AZ32" sqref="AZ32"/>
      <selection pane="bottomLeft" activeCell="A35" sqref="A35"/>
      <selection pane="bottomRight" activeCell="CK38" sqref="CK38:DA38"/>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hidden="1" customWidth="1"/>
    <col min="108" max="118" width="0.85546875" style="1"/>
    <col min="119" max="119" width="15.140625" style="80" customWidth="1"/>
    <col min="120" max="120" width="10.5703125" style="80" customWidth="1"/>
    <col min="121" max="122" width="11.7109375" style="80" customWidth="1"/>
    <col min="123" max="124" width="8.7109375" style="80" customWidth="1"/>
    <col min="125" max="126" width="8.7109375" style="1" customWidth="1"/>
    <col min="127" max="16384" width="0.85546875" style="1"/>
  </cols>
  <sheetData>
    <row r="1" spans="1:124" s="3" customFormat="1" ht="12.75" x14ac:dyDescent="0.2">
      <c r="BQ1" s="3" t="s">
        <v>2</v>
      </c>
      <c r="DO1" s="80"/>
      <c r="DP1" s="80"/>
      <c r="DQ1" s="80"/>
      <c r="DR1" s="80"/>
      <c r="DS1" s="80"/>
      <c r="DT1" s="80"/>
    </row>
    <row r="2" spans="1:124" s="3" customFormat="1" ht="39.75" customHeight="1" x14ac:dyDescent="0.2">
      <c r="BQ2" s="61" t="s">
        <v>3</v>
      </c>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O2" s="80"/>
      <c r="DP2" s="80"/>
      <c r="DQ2" s="80"/>
      <c r="DR2" s="80"/>
      <c r="DS2" s="80"/>
      <c r="DT2" s="80"/>
    </row>
    <row r="3" spans="1:124" ht="3" customHeight="1" x14ac:dyDescent="0.25"/>
    <row r="4" spans="1:124" s="4" customFormat="1" ht="24" customHeight="1" x14ac:dyDescent="0.2">
      <c r="BQ4" s="60" t="s">
        <v>4</v>
      </c>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O4" s="80"/>
      <c r="DP4" s="80"/>
      <c r="DQ4" s="80"/>
      <c r="DR4" s="80"/>
      <c r="DS4" s="80"/>
      <c r="DT4" s="80"/>
    </row>
    <row r="6" spans="1:124" x14ac:dyDescent="0.25">
      <c r="DA6" s="6" t="s">
        <v>5</v>
      </c>
    </row>
    <row r="8" spans="1:124" s="5" customFormat="1" ht="16.5" x14ac:dyDescent="0.25">
      <c r="A8" s="53" t="s">
        <v>6</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O8" s="84"/>
      <c r="DP8" s="84"/>
      <c r="DQ8" s="84"/>
      <c r="DR8" s="84"/>
      <c r="DS8" s="84"/>
      <c r="DT8" s="84"/>
    </row>
    <row r="9" spans="1:124"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O9" s="84"/>
      <c r="DP9" s="84"/>
      <c r="DQ9" s="84"/>
      <c r="DR9" s="84"/>
      <c r="DS9" s="84"/>
      <c r="DT9" s="84"/>
    </row>
    <row r="10" spans="1:124" s="5" customFormat="1" ht="16.5" x14ac:dyDescent="0.25">
      <c r="A10" s="53" t="s">
        <v>7</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O10" s="84"/>
      <c r="DP10" s="84"/>
      <c r="DQ10" s="84"/>
      <c r="DR10" s="84"/>
      <c r="DS10" s="84"/>
      <c r="DT10" s="84"/>
    </row>
    <row r="11" spans="1:124" s="5" customFormat="1" ht="16.5" x14ac:dyDescent="0.25">
      <c r="AU11" s="7" t="s">
        <v>8</v>
      </c>
      <c r="AV11" s="52" t="s">
        <v>287</v>
      </c>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 t="s">
        <v>9</v>
      </c>
      <c r="DO11" s="84"/>
      <c r="DP11" s="84"/>
      <c r="DQ11" s="84"/>
      <c r="DR11" s="84"/>
      <c r="DS11" s="84"/>
      <c r="DT11" s="84"/>
    </row>
    <row r="12" spans="1:124" s="5" customFormat="1" ht="16.5" x14ac:dyDescent="0.25">
      <c r="A12" s="53" t="s">
        <v>10</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O12" s="84"/>
      <c r="DP12" s="84"/>
      <c r="DQ12" s="84"/>
      <c r="DR12" s="84"/>
      <c r="DS12" s="84"/>
      <c r="DT12" s="84"/>
    </row>
    <row r="14" spans="1:124" x14ac:dyDescent="0.25">
      <c r="A14" s="54" t="s">
        <v>286</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row>
    <row r="15" spans="1:124" s="3" customFormat="1" ht="12.75" x14ac:dyDescent="0.2">
      <c r="A15" s="55" t="s">
        <v>11</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O15" s="80"/>
      <c r="DP15" s="80"/>
      <c r="DQ15" s="80"/>
      <c r="DR15" s="80"/>
      <c r="DS15" s="80"/>
      <c r="DT15" s="80"/>
    </row>
    <row r="16" spans="1:124"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row>
    <row r="18" spans="1:105" x14ac:dyDescent="0.25">
      <c r="A18" s="56" t="s">
        <v>12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row>
    <row r="20" spans="1:105" x14ac:dyDescent="0.25">
      <c r="A20" s="1" t="s">
        <v>13</v>
      </c>
      <c r="AA20" s="62" t="s">
        <v>277</v>
      </c>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row>
    <row r="21" spans="1:105" x14ac:dyDescent="0.25">
      <c r="A21" s="1" t="s">
        <v>14</v>
      </c>
      <c r="AH21" s="63" t="s">
        <v>278</v>
      </c>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row>
    <row r="22" spans="1:105" x14ac:dyDescent="0.25">
      <c r="A22" s="1" t="s">
        <v>15</v>
      </c>
      <c r="X22" s="59" t="s">
        <v>279</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x14ac:dyDescent="0.25">
      <c r="A23" s="1" t="s">
        <v>16</v>
      </c>
      <c r="X23" s="58" t="s">
        <v>279</v>
      </c>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spans="1:105" x14ac:dyDescent="0.25">
      <c r="A24" s="1" t="s">
        <v>17</v>
      </c>
      <c r="H24" s="59" t="s">
        <v>280</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row>
    <row r="25" spans="1:105" x14ac:dyDescent="0.25">
      <c r="A25" s="1" t="s">
        <v>18</v>
      </c>
      <c r="H25" s="59" t="s">
        <v>281</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row>
    <row r="26" spans="1:105" x14ac:dyDescent="0.25">
      <c r="A26" s="1" t="s">
        <v>19</v>
      </c>
      <c r="Z26" s="63" t="s">
        <v>282</v>
      </c>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row>
    <row r="27" spans="1:105" x14ac:dyDescent="0.25">
      <c r="A27" s="1" t="s">
        <v>20</v>
      </c>
      <c r="AF27" s="57" t="s">
        <v>283</v>
      </c>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row>
    <row r="28" spans="1:105" x14ac:dyDescent="0.25">
      <c r="A28" s="1" t="s">
        <v>21</v>
      </c>
      <c r="Z28" s="59" t="s">
        <v>284</v>
      </c>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row>
    <row r="29" spans="1:105" x14ac:dyDescent="0.25">
      <c r="A29" s="1" t="s">
        <v>22</v>
      </c>
      <c r="H29" s="59" t="s">
        <v>285</v>
      </c>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row>
    <row r="31" spans="1:105" x14ac:dyDescent="0.25">
      <c r="A31" s="56" t="s">
        <v>23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row>
    <row r="33" spans="1:124" s="3" customFormat="1" ht="57" customHeight="1" x14ac:dyDescent="0.2">
      <c r="A33" s="64" t="s">
        <v>0</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5"/>
      <c r="AJ33" s="66" t="s">
        <v>1</v>
      </c>
      <c r="AK33" s="64"/>
      <c r="AL33" s="64"/>
      <c r="AM33" s="64"/>
      <c r="AN33" s="64"/>
      <c r="AO33" s="64"/>
      <c r="AP33" s="64"/>
      <c r="AQ33" s="64"/>
      <c r="AR33" s="64"/>
      <c r="AS33" s="64"/>
      <c r="AT33" s="64"/>
      <c r="AU33" s="64"/>
      <c r="AV33" s="64"/>
      <c r="AW33" s="64"/>
      <c r="AX33" s="64"/>
      <c r="AY33" s="65"/>
      <c r="AZ33" s="66" t="s">
        <v>289</v>
      </c>
      <c r="BA33" s="64"/>
      <c r="BB33" s="64"/>
      <c r="BC33" s="64"/>
      <c r="BD33" s="64"/>
      <c r="BE33" s="64"/>
      <c r="BF33" s="64"/>
      <c r="BG33" s="64"/>
      <c r="BH33" s="64"/>
      <c r="BI33" s="64"/>
      <c r="BJ33" s="64"/>
      <c r="BK33" s="64"/>
      <c r="BL33" s="64"/>
      <c r="BM33" s="64"/>
      <c r="BN33" s="64"/>
      <c r="BO33" s="64"/>
      <c r="BP33" s="64"/>
      <c r="BQ33" s="64"/>
      <c r="BR33" s="64"/>
      <c r="BS33" s="65"/>
      <c r="BT33" s="66" t="s">
        <v>290</v>
      </c>
      <c r="BU33" s="64"/>
      <c r="BV33" s="64"/>
      <c r="BW33" s="64"/>
      <c r="BX33" s="64"/>
      <c r="BY33" s="64"/>
      <c r="BZ33" s="64"/>
      <c r="CA33" s="64"/>
      <c r="CB33" s="64"/>
      <c r="CC33" s="64"/>
      <c r="CD33" s="64"/>
      <c r="CE33" s="64"/>
      <c r="CF33" s="64"/>
      <c r="CG33" s="64"/>
      <c r="CH33" s="64"/>
      <c r="CI33" s="64"/>
      <c r="CJ33" s="65"/>
      <c r="CK33" s="66" t="s">
        <v>291</v>
      </c>
      <c r="CL33" s="64"/>
      <c r="CM33" s="64"/>
      <c r="CN33" s="64"/>
      <c r="CO33" s="64"/>
      <c r="CP33" s="64"/>
      <c r="CQ33" s="64"/>
      <c r="CR33" s="64"/>
      <c r="CS33" s="64"/>
      <c r="CT33" s="64"/>
      <c r="CU33" s="64"/>
      <c r="CV33" s="64"/>
      <c r="CW33" s="64"/>
      <c r="CX33" s="64"/>
      <c r="CY33" s="64"/>
      <c r="CZ33" s="64"/>
      <c r="DA33" s="65"/>
      <c r="DC33" s="14"/>
      <c r="DD33" s="15"/>
      <c r="DE33" s="15"/>
      <c r="DF33" s="15"/>
      <c r="DG33" s="15"/>
      <c r="DH33" s="15"/>
      <c r="DI33" s="15"/>
      <c r="DJ33" s="15"/>
      <c r="DK33" s="15"/>
      <c r="DL33" s="15"/>
      <c r="DM33" s="15"/>
      <c r="DN33" s="15"/>
      <c r="DO33" s="85"/>
      <c r="DP33" s="85"/>
      <c r="DQ33" s="85"/>
      <c r="DR33" s="80"/>
      <c r="DS33" s="80"/>
      <c r="DT33" s="80"/>
    </row>
    <row r="34" spans="1:124" s="2" customFormat="1" ht="45.75" customHeight="1" x14ac:dyDescent="0.2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51"/>
      <c r="DO34" s="80"/>
      <c r="DP34" s="80"/>
      <c r="DQ34" s="80"/>
      <c r="DR34" s="80"/>
      <c r="DS34" s="80"/>
      <c r="DT34" s="80"/>
    </row>
    <row r="35" spans="1:124" s="3" customFormat="1" ht="27.75" customHeight="1" x14ac:dyDescent="0.2">
      <c r="A35" s="16" t="s">
        <v>26</v>
      </c>
      <c r="B35" s="16"/>
      <c r="C35" s="16"/>
      <c r="D35" s="16"/>
      <c r="E35" s="16"/>
      <c r="F35" s="16"/>
      <c r="G35" s="16"/>
      <c r="H35" s="17" t="s">
        <v>25</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20"/>
      <c r="DO35" s="80"/>
      <c r="DP35" s="80"/>
      <c r="DQ35" s="80"/>
      <c r="DR35" s="80"/>
      <c r="DS35" s="80"/>
      <c r="DT35" s="80"/>
    </row>
    <row r="36" spans="1:124" ht="15" customHeight="1" x14ac:dyDescent="0.25">
      <c r="A36" s="16" t="s">
        <v>28</v>
      </c>
      <c r="B36" s="16"/>
      <c r="C36" s="16"/>
      <c r="D36" s="16"/>
      <c r="E36" s="16"/>
      <c r="F36" s="16"/>
      <c r="G36" s="16"/>
      <c r="H36" s="17" t="s">
        <v>29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30</v>
      </c>
      <c r="AK36" s="19"/>
      <c r="AL36" s="19"/>
      <c r="AM36" s="19"/>
      <c r="AN36" s="19"/>
      <c r="AO36" s="19"/>
      <c r="AP36" s="19"/>
      <c r="AQ36" s="19"/>
      <c r="AR36" s="19"/>
      <c r="AS36" s="19"/>
      <c r="AT36" s="19"/>
      <c r="AU36" s="19"/>
      <c r="AV36" s="19"/>
      <c r="AW36" s="19"/>
      <c r="AX36" s="19"/>
      <c r="AY36" s="20"/>
      <c r="AZ36" s="27">
        <f>'[1]ф.2 тыс.'!$D$20</f>
        <v>3403019</v>
      </c>
      <c r="BA36" s="28">
        <f>'[2]ф.2 тыс.'!$D$20</f>
        <v>2663781</v>
      </c>
      <c r="BB36" s="28">
        <f>'[2]ф.2 тыс.'!$D$20</f>
        <v>2663781</v>
      </c>
      <c r="BC36" s="28">
        <f>'[2]ф.2 тыс.'!$D$20</f>
        <v>2663781</v>
      </c>
      <c r="BD36" s="28">
        <f>'[2]ф.2 тыс.'!$D$20</f>
        <v>2663781</v>
      </c>
      <c r="BE36" s="28">
        <f>'[2]ф.2 тыс.'!$D$20</f>
        <v>2663781</v>
      </c>
      <c r="BF36" s="28">
        <f>'[2]ф.2 тыс.'!$D$20</f>
        <v>2663781</v>
      </c>
      <c r="BG36" s="28">
        <f>'[2]ф.2 тыс.'!$D$20</f>
        <v>2663781</v>
      </c>
      <c r="BH36" s="28">
        <f>'[2]ф.2 тыс.'!$D$20</f>
        <v>2663781</v>
      </c>
      <c r="BI36" s="28">
        <f>'[2]ф.2 тыс.'!$D$20</f>
        <v>2663781</v>
      </c>
      <c r="BJ36" s="28">
        <f>'[2]ф.2 тыс.'!$D$20</f>
        <v>2663781</v>
      </c>
      <c r="BK36" s="28">
        <f>'[2]ф.2 тыс.'!$D$20</f>
        <v>2663781</v>
      </c>
      <c r="BL36" s="28">
        <f>'[2]ф.2 тыс.'!$D$20</f>
        <v>2663781</v>
      </c>
      <c r="BM36" s="28">
        <f>'[2]ф.2 тыс.'!$D$20</f>
        <v>2663781</v>
      </c>
      <c r="BN36" s="28">
        <f>'[2]ф.2 тыс.'!$D$20</f>
        <v>2663781</v>
      </c>
      <c r="BO36" s="28">
        <f>'[2]ф.2 тыс.'!$D$20</f>
        <v>2663781</v>
      </c>
      <c r="BP36" s="28">
        <f>'[2]ф.2 тыс.'!$D$20</f>
        <v>2663781</v>
      </c>
      <c r="BQ36" s="28">
        <f>'[2]ф.2 тыс.'!$D$20</f>
        <v>2663781</v>
      </c>
      <c r="BR36" s="28">
        <f>'[2]ф.2 тыс.'!$D$20</f>
        <v>2663781</v>
      </c>
      <c r="BS36" s="29">
        <f>'[2]ф.2 тыс.'!$D$20</f>
        <v>2663781</v>
      </c>
      <c r="BT36" s="36">
        <v>0</v>
      </c>
      <c r="BU36" s="37"/>
      <c r="BV36" s="37"/>
      <c r="BW36" s="37"/>
      <c r="BX36" s="37"/>
      <c r="BY36" s="37"/>
      <c r="BZ36" s="37"/>
      <c r="CA36" s="37"/>
      <c r="CB36" s="37"/>
      <c r="CC36" s="37"/>
      <c r="CD36" s="37"/>
      <c r="CE36" s="37"/>
      <c r="CF36" s="37"/>
      <c r="CG36" s="37"/>
      <c r="CH36" s="37"/>
      <c r="CI36" s="37"/>
      <c r="CJ36" s="38"/>
      <c r="CK36" s="36">
        <v>0</v>
      </c>
      <c r="CL36" s="37"/>
      <c r="CM36" s="37"/>
      <c r="CN36" s="37"/>
      <c r="CO36" s="37"/>
      <c r="CP36" s="37"/>
      <c r="CQ36" s="37"/>
      <c r="CR36" s="37"/>
      <c r="CS36" s="37"/>
      <c r="CT36" s="37"/>
      <c r="CU36" s="37"/>
      <c r="CV36" s="37"/>
      <c r="CW36" s="37"/>
      <c r="CX36" s="37"/>
      <c r="CY36" s="37"/>
      <c r="CZ36" s="37"/>
      <c r="DA36" s="38"/>
      <c r="DO36" s="81">
        <v>3403019</v>
      </c>
      <c r="DP36" s="86">
        <v>0</v>
      </c>
      <c r="DQ36" s="86">
        <v>0</v>
      </c>
      <c r="DR36" s="81" t="b">
        <f>DO36=AZ36</f>
        <v>1</v>
      </c>
      <c r="DS36" s="81" t="b">
        <f>DP36=BT36</f>
        <v>1</v>
      </c>
      <c r="DT36" s="81" t="b">
        <f>DQ36=CK36</f>
        <v>1</v>
      </c>
    </row>
    <row r="37" spans="1:124" s="3" customFormat="1" ht="15" customHeight="1" x14ac:dyDescent="0.2">
      <c r="A37" s="16" t="s">
        <v>31</v>
      </c>
      <c r="B37" s="16"/>
      <c r="C37" s="16"/>
      <c r="D37" s="16"/>
      <c r="E37" s="16"/>
      <c r="F37" s="16"/>
      <c r="G37" s="16"/>
      <c r="H37" s="17" t="s">
        <v>32</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30</v>
      </c>
      <c r="AK37" s="19"/>
      <c r="AL37" s="19"/>
      <c r="AM37" s="19"/>
      <c r="AN37" s="19"/>
      <c r="AO37" s="19"/>
      <c r="AP37" s="19"/>
      <c r="AQ37" s="19"/>
      <c r="AR37" s="19"/>
      <c r="AS37" s="19"/>
      <c r="AT37" s="19"/>
      <c r="AU37" s="19"/>
      <c r="AV37" s="19"/>
      <c r="AW37" s="19"/>
      <c r="AX37" s="19"/>
      <c r="AY37" s="20"/>
      <c r="AZ37" s="27">
        <f>'[1]ф.2 тыс.'!$D$74</f>
        <v>392898</v>
      </c>
      <c r="BA37" s="28">
        <f>'[2]ф.2 тыс.'!$D$71</f>
        <v>28098</v>
      </c>
      <c r="BB37" s="28">
        <f>'[2]ф.2 тыс.'!$D$71</f>
        <v>28098</v>
      </c>
      <c r="BC37" s="28">
        <f>'[2]ф.2 тыс.'!$D$71</f>
        <v>28098</v>
      </c>
      <c r="BD37" s="28">
        <f>'[2]ф.2 тыс.'!$D$71</f>
        <v>28098</v>
      </c>
      <c r="BE37" s="28">
        <f>'[2]ф.2 тыс.'!$D$71</f>
        <v>28098</v>
      </c>
      <c r="BF37" s="28">
        <f>'[2]ф.2 тыс.'!$D$71</f>
        <v>28098</v>
      </c>
      <c r="BG37" s="28">
        <f>'[2]ф.2 тыс.'!$D$71</f>
        <v>28098</v>
      </c>
      <c r="BH37" s="28">
        <f>'[2]ф.2 тыс.'!$D$71</f>
        <v>28098</v>
      </c>
      <c r="BI37" s="28">
        <f>'[2]ф.2 тыс.'!$D$71</f>
        <v>28098</v>
      </c>
      <c r="BJ37" s="28">
        <f>'[2]ф.2 тыс.'!$D$71</f>
        <v>28098</v>
      </c>
      <c r="BK37" s="28">
        <f>'[2]ф.2 тыс.'!$D$71</f>
        <v>28098</v>
      </c>
      <c r="BL37" s="28">
        <f>'[2]ф.2 тыс.'!$D$71</f>
        <v>28098</v>
      </c>
      <c r="BM37" s="28">
        <f>'[2]ф.2 тыс.'!$D$71</f>
        <v>28098</v>
      </c>
      <c r="BN37" s="28">
        <f>'[2]ф.2 тыс.'!$D$71</f>
        <v>28098</v>
      </c>
      <c r="BO37" s="28">
        <f>'[2]ф.2 тыс.'!$D$71</f>
        <v>28098</v>
      </c>
      <c r="BP37" s="28">
        <f>'[2]ф.2 тыс.'!$D$71</f>
        <v>28098</v>
      </c>
      <c r="BQ37" s="28">
        <f>'[2]ф.2 тыс.'!$D$71</f>
        <v>28098</v>
      </c>
      <c r="BR37" s="28">
        <f>'[2]ф.2 тыс.'!$D$71</f>
        <v>28098</v>
      </c>
      <c r="BS37" s="29">
        <f>'[2]ф.2 тыс.'!$D$71</f>
        <v>28098</v>
      </c>
      <c r="BT37" s="36">
        <v>0</v>
      </c>
      <c r="BU37" s="37"/>
      <c r="BV37" s="37"/>
      <c r="BW37" s="37"/>
      <c r="BX37" s="37"/>
      <c r="BY37" s="37"/>
      <c r="BZ37" s="37"/>
      <c r="CA37" s="37"/>
      <c r="CB37" s="37"/>
      <c r="CC37" s="37"/>
      <c r="CD37" s="37"/>
      <c r="CE37" s="37"/>
      <c r="CF37" s="37"/>
      <c r="CG37" s="37"/>
      <c r="CH37" s="37"/>
      <c r="CI37" s="37"/>
      <c r="CJ37" s="38"/>
      <c r="CK37" s="36">
        <v>0</v>
      </c>
      <c r="CL37" s="37"/>
      <c r="CM37" s="37"/>
      <c r="CN37" s="37"/>
      <c r="CO37" s="37"/>
      <c r="CP37" s="37"/>
      <c r="CQ37" s="37"/>
      <c r="CR37" s="37"/>
      <c r="CS37" s="37"/>
      <c r="CT37" s="37"/>
      <c r="CU37" s="37"/>
      <c r="CV37" s="37"/>
      <c r="CW37" s="37"/>
      <c r="CX37" s="37"/>
      <c r="CY37" s="37"/>
      <c r="CZ37" s="37"/>
      <c r="DA37" s="38"/>
      <c r="DO37" s="81">
        <v>392898</v>
      </c>
      <c r="DP37" s="86">
        <v>0</v>
      </c>
      <c r="DQ37" s="86">
        <v>0</v>
      </c>
      <c r="DR37" s="81" t="b">
        <f t="shared" ref="DR37:DR68" si="0">DO37=AZ37</f>
        <v>1</v>
      </c>
      <c r="DS37" s="81" t="b">
        <f t="shared" ref="DS37:DS68" si="1">DP37=BT37</f>
        <v>1</v>
      </c>
      <c r="DT37" s="81" t="b">
        <f t="shared" ref="DT37:DT68" si="2">DQ37=CK37</f>
        <v>1</v>
      </c>
    </row>
    <row r="38" spans="1:124" s="3" customFormat="1" ht="40.5" customHeight="1" x14ac:dyDescent="0.2">
      <c r="A38" s="16" t="s">
        <v>33</v>
      </c>
      <c r="B38" s="16"/>
      <c r="C38" s="16"/>
      <c r="D38" s="16"/>
      <c r="E38" s="16"/>
      <c r="F38" s="16"/>
      <c r="G38" s="16"/>
      <c r="H38" s="17" t="s">
        <v>34</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30</v>
      </c>
      <c r="AK38" s="19"/>
      <c r="AL38" s="19"/>
      <c r="AM38" s="19"/>
      <c r="AN38" s="19"/>
      <c r="AO38" s="19"/>
      <c r="AP38" s="19"/>
      <c r="AQ38" s="19"/>
      <c r="AR38" s="19"/>
      <c r="AS38" s="19"/>
      <c r="AT38" s="19"/>
      <c r="AU38" s="19"/>
      <c r="AV38" s="19"/>
      <c r="AW38" s="19"/>
      <c r="AX38" s="19"/>
      <c r="AY38" s="20"/>
      <c r="AZ38" s="27">
        <f>'[3]ЭКО ф.'!$C$638</f>
        <v>424777.72827289021</v>
      </c>
      <c r="BA38" s="28">
        <f>'[4]ЭКО без АУП РН'!$C$612</f>
        <v>40222.035477987491</v>
      </c>
      <c r="BB38" s="28">
        <f>'[4]ЭКО без АУП РН'!$C$612</f>
        <v>40222.035477987491</v>
      </c>
      <c r="BC38" s="28">
        <f>'[4]ЭКО без АУП РН'!$C$612</f>
        <v>40222.035477987491</v>
      </c>
      <c r="BD38" s="28">
        <f>'[4]ЭКО без АУП РН'!$C$612</f>
        <v>40222.035477987491</v>
      </c>
      <c r="BE38" s="28">
        <f>'[4]ЭКО без АУП РН'!$C$612</f>
        <v>40222.035477987491</v>
      </c>
      <c r="BF38" s="28">
        <f>'[4]ЭКО без АУП РН'!$C$612</f>
        <v>40222.035477987491</v>
      </c>
      <c r="BG38" s="28">
        <f>'[4]ЭКО без АУП РН'!$C$612</f>
        <v>40222.035477987491</v>
      </c>
      <c r="BH38" s="28">
        <f>'[4]ЭКО без АУП РН'!$C$612</f>
        <v>40222.035477987491</v>
      </c>
      <c r="BI38" s="28">
        <f>'[4]ЭКО без АУП РН'!$C$612</f>
        <v>40222.035477987491</v>
      </c>
      <c r="BJ38" s="28">
        <f>'[4]ЭКО без АУП РН'!$C$612</f>
        <v>40222.035477987491</v>
      </c>
      <c r="BK38" s="28">
        <f>'[4]ЭКО без АУП РН'!$C$612</f>
        <v>40222.035477987491</v>
      </c>
      <c r="BL38" s="28">
        <f>'[4]ЭКО без АУП РН'!$C$612</f>
        <v>40222.035477987491</v>
      </c>
      <c r="BM38" s="28">
        <f>'[4]ЭКО без АУП РН'!$C$612</f>
        <v>40222.035477987491</v>
      </c>
      <c r="BN38" s="28">
        <f>'[4]ЭКО без АУП РН'!$C$612</f>
        <v>40222.035477987491</v>
      </c>
      <c r="BO38" s="28">
        <f>'[4]ЭКО без АУП РН'!$C$612</f>
        <v>40222.035477987491</v>
      </c>
      <c r="BP38" s="28">
        <f>'[4]ЭКО без АУП РН'!$C$612</f>
        <v>40222.035477987491</v>
      </c>
      <c r="BQ38" s="28">
        <f>'[4]ЭКО без АУП РН'!$C$612</f>
        <v>40222.035477987491</v>
      </c>
      <c r="BR38" s="28">
        <f>'[4]ЭКО без АУП РН'!$C$612</f>
        <v>40222.035477987491</v>
      </c>
      <c r="BS38" s="29">
        <f>'[4]ЭКО без АУП РН'!$C$612</f>
        <v>40222.035477987491</v>
      </c>
      <c r="BT38" s="36">
        <v>0</v>
      </c>
      <c r="BU38" s="37"/>
      <c r="BV38" s="37"/>
      <c r="BW38" s="37"/>
      <c r="BX38" s="37"/>
      <c r="BY38" s="37"/>
      <c r="BZ38" s="37"/>
      <c r="CA38" s="37"/>
      <c r="CB38" s="37"/>
      <c r="CC38" s="37"/>
      <c r="CD38" s="37"/>
      <c r="CE38" s="37"/>
      <c r="CF38" s="37"/>
      <c r="CG38" s="37"/>
      <c r="CH38" s="37"/>
      <c r="CI38" s="37"/>
      <c r="CJ38" s="38"/>
      <c r="CK38" s="36">
        <v>0</v>
      </c>
      <c r="CL38" s="37"/>
      <c r="CM38" s="37"/>
      <c r="CN38" s="37"/>
      <c r="CO38" s="37"/>
      <c r="CP38" s="37"/>
      <c r="CQ38" s="37"/>
      <c r="CR38" s="37"/>
      <c r="CS38" s="37"/>
      <c r="CT38" s="37"/>
      <c r="CU38" s="37"/>
      <c r="CV38" s="37"/>
      <c r="CW38" s="37"/>
      <c r="CX38" s="37"/>
      <c r="CY38" s="37"/>
      <c r="CZ38" s="37"/>
      <c r="DA38" s="38"/>
      <c r="DC38" s="13">
        <f>'[5]П1.4'!$X$12</f>
        <v>0</v>
      </c>
      <c r="DO38" s="81">
        <v>424777.72827289021</v>
      </c>
      <c r="DP38" s="86">
        <v>0</v>
      </c>
      <c r="DQ38" s="86">
        <v>0</v>
      </c>
      <c r="DR38" s="81" t="b">
        <f t="shared" si="0"/>
        <v>1</v>
      </c>
      <c r="DS38" s="81" t="b">
        <f t="shared" si="1"/>
        <v>1</v>
      </c>
      <c r="DT38" s="81" t="b">
        <f t="shared" si="2"/>
        <v>1</v>
      </c>
    </row>
    <row r="39" spans="1:124" s="3" customFormat="1" ht="14.25" customHeight="1" x14ac:dyDescent="0.2">
      <c r="A39" s="16" t="s">
        <v>35</v>
      </c>
      <c r="B39" s="16"/>
      <c r="C39" s="16"/>
      <c r="D39" s="16"/>
      <c r="E39" s="16"/>
      <c r="F39" s="16"/>
      <c r="G39" s="16"/>
      <c r="H39" s="17" t="s">
        <v>36</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30</v>
      </c>
      <c r="AK39" s="19"/>
      <c r="AL39" s="19"/>
      <c r="AM39" s="19"/>
      <c r="AN39" s="19"/>
      <c r="AO39" s="19"/>
      <c r="AP39" s="19"/>
      <c r="AQ39" s="19"/>
      <c r="AR39" s="19"/>
      <c r="AS39" s="19"/>
      <c r="AT39" s="19"/>
      <c r="AU39" s="19"/>
      <c r="AV39" s="19"/>
      <c r="AW39" s="19"/>
      <c r="AX39" s="19"/>
      <c r="AY39" s="20"/>
      <c r="AZ39" s="27">
        <f>'[1]ф.2 тыс.'!$D$88</f>
        <v>303718</v>
      </c>
      <c r="BA39" s="28">
        <f>'[2]ф.2 тыс.'!$D$86</f>
        <v>14960</v>
      </c>
      <c r="BB39" s="28">
        <f>'[2]ф.2 тыс.'!$D$86</f>
        <v>14960</v>
      </c>
      <c r="BC39" s="28">
        <f>'[2]ф.2 тыс.'!$D$86</f>
        <v>14960</v>
      </c>
      <c r="BD39" s="28">
        <f>'[2]ф.2 тыс.'!$D$86</f>
        <v>14960</v>
      </c>
      <c r="BE39" s="28">
        <f>'[2]ф.2 тыс.'!$D$86</f>
        <v>14960</v>
      </c>
      <c r="BF39" s="28">
        <f>'[2]ф.2 тыс.'!$D$86</f>
        <v>14960</v>
      </c>
      <c r="BG39" s="28">
        <f>'[2]ф.2 тыс.'!$D$86</f>
        <v>14960</v>
      </c>
      <c r="BH39" s="28">
        <f>'[2]ф.2 тыс.'!$D$86</f>
        <v>14960</v>
      </c>
      <c r="BI39" s="28">
        <f>'[2]ф.2 тыс.'!$D$86</f>
        <v>14960</v>
      </c>
      <c r="BJ39" s="28">
        <f>'[2]ф.2 тыс.'!$D$86</f>
        <v>14960</v>
      </c>
      <c r="BK39" s="28">
        <f>'[2]ф.2 тыс.'!$D$86</f>
        <v>14960</v>
      </c>
      <c r="BL39" s="28">
        <f>'[2]ф.2 тыс.'!$D$86</f>
        <v>14960</v>
      </c>
      <c r="BM39" s="28">
        <f>'[2]ф.2 тыс.'!$D$86</f>
        <v>14960</v>
      </c>
      <c r="BN39" s="28">
        <f>'[2]ф.2 тыс.'!$D$86</f>
        <v>14960</v>
      </c>
      <c r="BO39" s="28">
        <f>'[2]ф.2 тыс.'!$D$86</f>
        <v>14960</v>
      </c>
      <c r="BP39" s="28">
        <f>'[2]ф.2 тыс.'!$D$86</f>
        <v>14960</v>
      </c>
      <c r="BQ39" s="28">
        <f>'[2]ф.2 тыс.'!$D$86</f>
        <v>14960</v>
      </c>
      <c r="BR39" s="28">
        <f>'[2]ф.2 тыс.'!$D$86</f>
        <v>14960</v>
      </c>
      <c r="BS39" s="29">
        <f>'[2]ф.2 тыс.'!$D$86</f>
        <v>14960</v>
      </c>
      <c r="BT39" s="36">
        <v>0</v>
      </c>
      <c r="BU39" s="37"/>
      <c r="BV39" s="37"/>
      <c r="BW39" s="37"/>
      <c r="BX39" s="37"/>
      <c r="BY39" s="37"/>
      <c r="BZ39" s="37"/>
      <c r="CA39" s="37"/>
      <c r="CB39" s="37"/>
      <c r="CC39" s="37"/>
      <c r="CD39" s="37"/>
      <c r="CE39" s="37"/>
      <c r="CF39" s="37"/>
      <c r="CG39" s="37"/>
      <c r="CH39" s="37"/>
      <c r="CI39" s="37"/>
      <c r="CJ39" s="38"/>
      <c r="CK39" s="36">
        <v>0</v>
      </c>
      <c r="CL39" s="37"/>
      <c r="CM39" s="37"/>
      <c r="CN39" s="37"/>
      <c r="CO39" s="37"/>
      <c r="CP39" s="37"/>
      <c r="CQ39" s="37"/>
      <c r="CR39" s="37"/>
      <c r="CS39" s="37"/>
      <c r="CT39" s="37"/>
      <c r="CU39" s="37"/>
      <c r="CV39" s="37"/>
      <c r="CW39" s="37"/>
      <c r="CX39" s="37"/>
      <c r="CY39" s="37"/>
      <c r="CZ39" s="37"/>
      <c r="DA39" s="38"/>
      <c r="DO39" s="81">
        <v>303718</v>
      </c>
      <c r="DP39" s="86">
        <v>0</v>
      </c>
      <c r="DQ39" s="86">
        <v>0</v>
      </c>
      <c r="DR39" s="81" t="b">
        <f t="shared" si="0"/>
        <v>1</v>
      </c>
      <c r="DS39" s="81" t="b">
        <f t="shared" si="1"/>
        <v>1</v>
      </c>
      <c r="DT39" s="81" t="b">
        <f t="shared" si="2"/>
        <v>1</v>
      </c>
    </row>
    <row r="40" spans="1:124" s="3" customFormat="1" ht="27.75" customHeight="1" x14ac:dyDescent="0.2">
      <c r="A40" s="16" t="s">
        <v>37</v>
      </c>
      <c r="B40" s="16"/>
      <c r="C40" s="16"/>
      <c r="D40" s="16"/>
      <c r="E40" s="16"/>
      <c r="F40" s="16"/>
      <c r="G40" s="16"/>
      <c r="H40" s="17" t="s">
        <v>38</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36"/>
      <c r="BU40" s="37"/>
      <c r="BV40" s="37"/>
      <c r="BW40" s="37"/>
      <c r="BX40" s="37"/>
      <c r="BY40" s="37"/>
      <c r="BZ40" s="37"/>
      <c r="CA40" s="37"/>
      <c r="CB40" s="37"/>
      <c r="CC40" s="37"/>
      <c r="CD40" s="37"/>
      <c r="CE40" s="37"/>
      <c r="CF40" s="37"/>
      <c r="CG40" s="37"/>
      <c r="CH40" s="37"/>
      <c r="CI40" s="37"/>
      <c r="CJ40" s="38"/>
      <c r="CK40" s="36"/>
      <c r="CL40" s="37"/>
      <c r="CM40" s="37"/>
      <c r="CN40" s="37"/>
      <c r="CO40" s="37"/>
      <c r="CP40" s="37"/>
      <c r="CQ40" s="37"/>
      <c r="CR40" s="37"/>
      <c r="CS40" s="37"/>
      <c r="CT40" s="37"/>
      <c r="CU40" s="37"/>
      <c r="CV40" s="37"/>
      <c r="CW40" s="37"/>
      <c r="CX40" s="37"/>
      <c r="CY40" s="37"/>
      <c r="CZ40" s="37"/>
      <c r="DA40" s="38"/>
      <c r="DO40" s="81">
        <v>0</v>
      </c>
      <c r="DP40" s="86">
        <v>0</v>
      </c>
      <c r="DQ40" s="86">
        <v>0</v>
      </c>
      <c r="DR40" s="81" t="b">
        <f t="shared" si="0"/>
        <v>1</v>
      </c>
      <c r="DS40" s="81" t="b">
        <f t="shared" si="1"/>
        <v>1</v>
      </c>
      <c r="DT40" s="81" t="b">
        <f t="shared" si="2"/>
        <v>1</v>
      </c>
    </row>
    <row r="41" spans="1:124" s="3" customFormat="1" ht="12.75" x14ac:dyDescent="0.2">
      <c r="A41" s="16" t="s">
        <v>39</v>
      </c>
      <c r="B41" s="16"/>
      <c r="C41" s="16"/>
      <c r="D41" s="16"/>
      <c r="E41" s="16"/>
      <c r="F41" s="16"/>
      <c r="G41" s="16"/>
      <c r="H41" s="17" t="s">
        <v>41</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40</v>
      </c>
      <c r="AK41" s="19"/>
      <c r="AL41" s="19"/>
      <c r="AM41" s="19"/>
      <c r="AN41" s="19"/>
      <c r="AO41" s="19"/>
      <c r="AP41" s="19"/>
      <c r="AQ41" s="19"/>
      <c r="AR41" s="19"/>
      <c r="AS41" s="19"/>
      <c r="AT41" s="19"/>
      <c r="AU41" s="19"/>
      <c r="AV41" s="19"/>
      <c r="AW41" s="19"/>
      <c r="AX41" s="19"/>
      <c r="AY41" s="20"/>
      <c r="AZ41" s="48">
        <f t="shared" ref="AZ41:BS41" si="3">AZ37/AZ36</f>
        <v>0.11545571740857162</v>
      </c>
      <c r="BA41" s="49">
        <f t="shared" si="3"/>
        <v>1.054816443243645E-2</v>
      </c>
      <c r="BB41" s="49">
        <f t="shared" si="3"/>
        <v>1.054816443243645E-2</v>
      </c>
      <c r="BC41" s="49">
        <f t="shared" si="3"/>
        <v>1.054816443243645E-2</v>
      </c>
      <c r="BD41" s="49">
        <f t="shared" si="3"/>
        <v>1.054816443243645E-2</v>
      </c>
      <c r="BE41" s="49">
        <f t="shared" si="3"/>
        <v>1.054816443243645E-2</v>
      </c>
      <c r="BF41" s="49">
        <f t="shared" si="3"/>
        <v>1.054816443243645E-2</v>
      </c>
      <c r="BG41" s="49">
        <f t="shared" si="3"/>
        <v>1.054816443243645E-2</v>
      </c>
      <c r="BH41" s="49">
        <f t="shared" si="3"/>
        <v>1.054816443243645E-2</v>
      </c>
      <c r="BI41" s="49">
        <f t="shared" si="3"/>
        <v>1.054816443243645E-2</v>
      </c>
      <c r="BJ41" s="49">
        <f t="shared" si="3"/>
        <v>1.054816443243645E-2</v>
      </c>
      <c r="BK41" s="49">
        <f t="shared" si="3"/>
        <v>1.054816443243645E-2</v>
      </c>
      <c r="BL41" s="49">
        <f t="shared" si="3"/>
        <v>1.054816443243645E-2</v>
      </c>
      <c r="BM41" s="49">
        <f t="shared" si="3"/>
        <v>1.054816443243645E-2</v>
      </c>
      <c r="BN41" s="49">
        <f t="shared" si="3"/>
        <v>1.054816443243645E-2</v>
      </c>
      <c r="BO41" s="49">
        <f t="shared" si="3"/>
        <v>1.054816443243645E-2</v>
      </c>
      <c r="BP41" s="49">
        <f t="shared" si="3"/>
        <v>1.054816443243645E-2</v>
      </c>
      <c r="BQ41" s="49">
        <f t="shared" si="3"/>
        <v>1.054816443243645E-2</v>
      </c>
      <c r="BR41" s="49">
        <f t="shared" si="3"/>
        <v>1.054816443243645E-2</v>
      </c>
      <c r="BS41" s="50">
        <f t="shared" si="3"/>
        <v>1.054816443243645E-2</v>
      </c>
      <c r="BT41" s="36">
        <v>0</v>
      </c>
      <c r="BU41" s="37"/>
      <c r="BV41" s="37"/>
      <c r="BW41" s="37"/>
      <c r="BX41" s="37"/>
      <c r="BY41" s="37"/>
      <c r="BZ41" s="37"/>
      <c r="CA41" s="37"/>
      <c r="CB41" s="37"/>
      <c r="CC41" s="37"/>
      <c r="CD41" s="37"/>
      <c r="CE41" s="37"/>
      <c r="CF41" s="37"/>
      <c r="CG41" s="37"/>
      <c r="CH41" s="37"/>
      <c r="CI41" s="37"/>
      <c r="CJ41" s="38"/>
      <c r="CK41" s="36">
        <v>0</v>
      </c>
      <c r="CL41" s="37"/>
      <c r="CM41" s="37"/>
      <c r="CN41" s="37"/>
      <c r="CO41" s="37"/>
      <c r="CP41" s="37"/>
      <c r="CQ41" s="37"/>
      <c r="CR41" s="37"/>
      <c r="CS41" s="37"/>
      <c r="CT41" s="37"/>
      <c r="CU41" s="37"/>
      <c r="CV41" s="37"/>
      <c r="CW41" s="37"/>
      <c r="CX41" s="37"/>
      <c r="CY41" s="37"/>
      <c r="CZ41" s="37"/>
      <c r="DA41" s="38"/>
      <c r="DO41" s="81">
        <v>0.11545571740857162</v>
      </c>
      <c r="DP41" s="86">
        <v>0</v>
      </c>
      <c r="DQ41" s="86">
        <v>0</v>
      </c>
      <c r="DR41" s="81" t="b">
        <f t="shared" si="0"/>
        <v>1</v>
      </c>
      <c r="DS41" s="81" t="b">
        <f t="shared" si="1"/>
        <v>1</v>
      </c>
      <c r="DT41" s="81" t="b">
        <f t="shared" si="2"/>
        <v>1</v>
      </c>
    </row>
    <row r="42" spans="1:124" s="3" customFormat="1" ht="12.75" x14ac:dyDescent="0.2">
      <c r="A42" s="16" t="s">
        <v>42</v>
      </c>
      <c r="B42" s="16"/>
      <c r="C42" s="16"/>
      <c r="D42" s="16"/>
      <c r="E42" s="16"/>
      <c r="F42" s="16"/>
      <c r="G42" s="16"/>
      <c r="H42" s="17" t="s">
        <v>43</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20"/>
      <c r="DO42" s="81">
        <v>0</v>
      </c>
      <c r="DP42" s="86">
        <v>0</v>
      </c>
      <c r="DQ42" s="86">
        <v>0</v>
      </c>
      <c r="DR42" s="81" t="b">
        <f t="shared" si="0"/>
        <v>1</v>
      </c>
      <c r="DS42" s="81" t="b">
        <f t="shared" si="1"/>
        <v>1</v>
      </c>
      <c r="DT42" s="81" t="b">
        <f t="shared" si="2"/>
        <v>1</v>
      </c>
    </row>
    <row r="43" spans="1:124" s="3" customFormat="1" ht="12.75" x14ac:dyDescent="0.2">
      <c r="A43" s="16" t="s">
        <v>44</v>
      </c>
      <c r="B43" s="16"/>
      <c r="C43" s="16"/>
      <c r="D43" s="16"/>
      <c r="E43" s="16"/>
      <c r="F43" s="16"/>
      <c r="G43" s="16"/>
      <c r="H43" s="17" t="s">
        <v>46</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45</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20"/>
      <c r="DO43" s="81">
        <v>0</v>
      </c>
      <c r="DP43" s="86">
        <v>0</v>
      </c>
      <c r="DQ43" s="86">
        <v>0</v>
      </c>
      <c r="DR43" s="81" t="b">
        <f t="shared" si="0"/>
        <v>1</v>
      </c>
      <c r="DS43" s="81" t="b">
        <f t="shared" si="1"/>
        <v>1</v>
      </c>
      <c r="DT43" s="81" t="b">
        <f t="shared" si="2"/>
        <v>1</v>
      </c>
    </row>
    <row r="44" spans="1:124" s="3" customFormat="1" ht="12.75" x14ac:dyDescent="0.2">
      <c r="A44" s="16" t="s">
        <v>47</v>
      </c>
      <c r="B44" s="16"/>
      <c r="C44" s="16"/>
      <c r="D44" s="16"/>
      <c r="E44" s="16"/>
      <c r="F44" s="16"/>
      <c r="G44" s="16"/>
      <c r="H44" s="17" t="s">
        <v>49</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48</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20"/>
      <c r="DO44" s="81">
        <v>0</v>
      </c>
      <c r="DP44" s="86">
        <v>0</v>
      </c>
      <c r="DQ44" s="86">
        <v>0</v>
      </c>
      <c r="DR44" s="81" t="b">
        <f t="shared" si="0"/>
        <v>1</v>
      </c>
      <c r="DS44" s="81" t="b">
        <f t="shared" si="1"/>
        <v>1</v>
      </c>
      <c r="DT44" s="81" t="b">
        <f t="shared" si="2"/>
        <v>1</v>
      </c>
    </row>
    <row r="45" spans="1:124" s="3" customFormat="1" ht="15" customHeight="1" x14ac:dyDescent="0.2">
      <c r="A45" s="16" t="s">
        <v>50</v>
      </c>
      <c r="B45" s="16"/>
      <c r="C45" s="16"/>
      <c r="D45" s="16"/>
      <c r="E45" s="16"/>
      <c r="F45" s="16"/>
      <c r="G45" s="16"/>
      <c r="H45" s="17" t="s">
        <v>51</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45</v>
      </c>
      <c r="AK45" s="19"/>
      <c r="AL45" s="19"/>
      <c r="AM45" s="19"/>
      <c r="AN45" s="19"/>
      <c r="AO45" s="19"/>
      <c r="AP45" s="19"/>
      <c r="AQ45" s="19"/>
      <c r="AR45" s="19"/>
      <c r="AS45" s="19"/>
      <c r="AT45" s="19"/>
      <c r="AU45" s="19"/>
      <c r="AV45" s="19"/>
      <c r="AW45" s="19"/>
      <c r="AX45" s="19"/>
      <c r="AY45" s="20"/>
      <c r="AZ45" s="45">
        <f>'[6]П1.5'!$E$21</f>
        <v>6.6695000000000002</v>
      </c>
      <c r="BA45" s="46">
        <v>5.4598333333333331</v>
      </c>
      <c r="BB45" s="46">
        <v>5.4598333333333331</v>
      </c>
      <c r="BC45" s="46">
        <v>5.4598333333333331</v>
      </c>
      <c r="BD45" s="46">
        <v>5.4598333333333331</v>
      </c>
      <c r="BE45" s="46">
        <v>5.4598333333333331</v>
      </c>
      <c r="BF45" s="46">
        <v>5.4598333333333331</v>
      </c>
      <c r="BG45" s="46">
        <v>5.4598333333333331</v>
      </c>
      <c r="BH45" s="46">
        <v>5.4598333333333331</v>
      </c>
      <c r="BI45" s="46">
        <v>5.4598333333333331</v>
      </c>
      <c r="BJ45" s="46">
        <v>5.4598333333333331</v>
      </c>
      <c r="BK45" s="46">
        <v>5.4598333333333331</v>
      </c>
      <c r="BL45" s="46">
        <v>5.4598333333333331</v>
      </c>
      <c r="BM45" s="46">
        <v>5.4598333333333331</v>
      </c>
      <c r="BN45" s="46">
        <v>5.4598333333333331</v>
      </c>
      <c r="BO45" s="46">
        <v>5.4598333333333331</v>
      </c>
      <c r="BP45" s="46">
        <v>5.4598333333333331</v>
      </c>
      <c r="BQ45" s="46">
        <v>5.4598333333333331</v>
      </c>
      <c r="BR45" s="46">
        <v>5.4598333333333331</v>
      </c>
      <c r="BS45" s="47">
        <v>5.4598333333333331</v>
      </c>
      <c r="BT45" s="45">
        <f>[7]ЕКТ!$O$26</f>
        <v>5.3329941291567922</v>
      </c>
      <c r="BU45" s="46">
        <v>5.6876330498690155</v>
      </c>
      <c r="BV45" s="46">
        <v>5.6876330498690155</v>
      </c>
      <c r="BW45" s="46">
        <v>5.6876330498690155</v>
      </c>
      <c r="BX45" s="46">
        <v>5.6876330498690155</v>
      </c>
      <c r="BY45" s="46">
        <v>5.6876330498690155</v>
      </c>
      <c r="BZ45" s="46">
        <v>5.6876330498690155</v>
      </c>
      <c r="CA45" s="46">
        <v>5.6876330498690155</v>
      </c>
      <c r="CB45" s="46">
        <v>5.6876330498690155</v>
      </c>
      <c r="CC45" s="46">
        <v>5.6876330498690155</v>
      </c>
      <c r="CD45" s="46">
        <v>5.6876330498690155</v>
      </c>
      <c r="CE45" s="46">
        <v>5.6876330498690155</v>
      </c>
      <c r="CF45" s="46">
        <v>5.6876330498690155</v>
      </c>
      <c r="CG45" s="46">
        <v>5.6876330498690155</v>
      </c>
      <c r="CH45" s="46">
        <v>5.6876330498690155</v>
      </c>
      <c r="CI45" s="46">
        <v>5.6876330498690155</v>
      </c>
      <c r="CJ45" s="46">
        <v>5.6876330498690155</v>
      </c>
      <c r="CK45" s="45">
        <f>'[6]П1.5'!$J$21</f>
        <v>5.4470000000000001</v>
      </c>
      <c r="CL45" s="46">
        <v>6.1589999999999998</v>
      </c>
      <c r="CM45" s="46">
        <v>6.1589999999999998</v>
      </c>
      <c r="CN45" s="46">
        <v>6.1589999999999998</v>
      </c>
      <c r="CO45" s="46">
        <v>6.1589999999999998</v>
      </c>
      <c r="CP45" s="46">
        <v>6.1589999999999998</v>
      </c>
      <c r="CQ45" s="46">
        <v>6.1589999999999998</v>
      </c>
      <c r="CR45" s="46">
        <v>6.1589999999999998</v>
      </c>
      <c r="CS45" s="46">
        <v>6.1589999999999998</v>
      </c>
      <c r="CT45" s="46">
        <v>6.1589999999999998</v>
      </c>
      <c r="CU45" s="46">
        <v>6.1589999999999998</v>
      </c>
      <c r="CV45" s="46">
        <v>6.1589999999999998</v>
      </c>
      <c r="CW45" s="46">
        <v>6.1589999999999998</v>
      </c>
      <c r="CX45" s="46">
        <v>6.1589999999999998</v>
      </c>
      <c r="CY45" s="46">
        <v>6.1589999999999998</v>
      </c>
      <c r="CZ45" s="46">
        <v>6.1589999999999998</v>
      </c>
      <c r="DA45" s="47">
        <v>6.1589999999999998</v>
      </c>
      <c r="DD45" s="3">
        <v>6.1589999999999998</v>
      </c>
      <c r="DE45" s="3">
        <v>6.1589999999999998</v>
      </c>
      <c r="DO45" s="81">
        <v>6.6695000000000002</v>
      </c>
      <c r="DP45" s="86">
        <v>5.3329941291567922</v>
      </c>
      <c r="DQ45" s="86">
        <v>5.4470000000000001</v>
      </c>
      <c r="DR45" s="81" t="b">
        <f t="shared" si="0"/>
        <v>1</v>
      </c>
      <c r="DS45" s="81" t="b">
        <f t="shared" si="1"/>
        <v>1</v>
      </c>
      <c r="DT45" s="81" t="b">
        <f t="shared" si="2"/>
        <v>1</v>
      </c>
    </row>
    <row r="46" spans="1:124" s="3" customFormat="1" ht="27.75" customHeight="1" x14ac:dyDescent="0.2">
      <c r="A46" s="16" t="s">
        <v>52</v>
      </c>
      <c r="B46" s="16"/>
      <c r="C46" s="16"/>
      <c r="D46" s="16"/>
      <c r="E46" s="16"/>
      <c r="F46" s="16"/>
      <c r="G46" s="16"/>
      <c r="H46" s="17" t="s">
        <v>54</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t="s">
        <v>53</v>
      </c>
      <c r="AK46" s="19"/>
      <c r="AL46" s="19"/>
      <c r="AM46" s="19"/>
      <c r="AN46" s="19"/>
      <c r="AO46" s="19"/>
      <c r="AP46" s="19"/>
      <c r="AQ46" s="19"/>
      <c r="AR46" s="19"/>
      <c r="AS46" s="19"/>
      <c r="AT46" s="19"/>
      <c r="AU46" s="19"/>
      <c r="AV46" s="19"/>
      <c r="AW46" s="19"/>
      <c r="AX46" s="19"/>
      <c r="AY46" s="20"/>
      <c r="AZ46" s="42">
        <f>'[6]П1.4'!$E$21*1000</f>
        <v>57847.494999999995</v>
      </c>
      <c r="BA46" s="43">
        <v>47249.866000000002</v>
      </c>
      <c r="BB46" s="43">
        <v>47249.866000000002</v>
      </c>
      <c r="BC46" s="43">
        <v>47249.866000000002</v>
      </c>
      <c r="BD46" s="43">
        <v>47249.866000000002</v>
      </c>
      <c r="BE46" s="43">
        <v>47249.866000000002</v>
      </c>
      <c r="BF46" s="43">
        <v>47249.866000000002</v>
      </c>
      <c r="BG46" s="43">
        <v>47249.866000000002</v>
      </c>
      <c r="BH46" s="43">
        <v>47249.866000000002</v>
      </c>
      <c r="BI46" s="43">
        <v>47249.866000000002</v>
      </c>
      <c r="BJ46" s="43">
        <v>47249.866000000002</v>
      </c>
      <c r="BK46" s="43">
        <v>47249.866000000002</v>
      </c>
      <c r="BL46" s="43">
        <v>47249.866000000002</v>
      </c>
      <c r="BM46" s="43">
        <v>47249.866000000002</v>
      </c>
      <c r="BN46" s="43">
        <v>47249.866000000002</v>
      </c>
      <c r="BO46" s="43">
        <v>47249.866000000002</v>
      </c>
      <c r="BP46" s="43">
        <v>47249.866000000002</v>
      </c>
      <c r="BQ46" s="43">
        <v>47249.866000000002</v>
      </c>
      <c r="BR46" s="43">
        <v>47249.866000000002</v>
      </c>
      <c r="BS46" s="44">
        <v>47249.866000000002</v>
      </c>
      <c r="BT46" s="42">
        <f>[7]ЕКТ!$O$27*1000</f>
        <v>45760.239807977858</v>
      </c>
      <c r="BU46" s="43">
        <v>48830.75468125617</v>
      </c>
      <c r="BV46" s="43">
        <v>48830.75468125617</v>
      </c>
      <c r="BW46" s="43">
        <v>48830.75468125617</v>
      </c>
      <c r="BX46" s="43">
        <v>48830.75468125617</v>
      </c>
      <c r="BY46" s="43">
        <v>48830.75468125617</v>
      </c>
      <c r="BZ46" s="43">
        <v>48830.75468125617</v>
      </c>
      <c r="CA46" s="43">
        <v>48830.75468125617</v>
      </c>
      <c r="CB46" s="43">
        <v>48830.75468125617</v>
      </c>
      <c r="CC46" s="43">
        <v>48830.75468125617</v>
      </c>
      <c r="CD46" s="43">
        <v>48830.75468125617</v>
      </c>
      <c r="CE46" s="43">
        <v>48830.75468125617</v>
      </c>
      <c r="CF46" s="43">
        <v>48830.75468125617</v>
      </c>
      <c r="CG46" s="43">
        <v>48830.75468125617</v>
      </c>
      <c r="CH46" s="43">
        <v>48830.75468125617</v>
      </c>
      <c r="CI46" s="43">
        <v>48830.75468125617</v>
      </c>
      <c r="CJ46" s="43">
        <v>48830.75468125617</v>
      </c>
      <c r="CK46" s="42">
        <f>'[6]П1.4'!$J$21*1000</f>
        <v>46707.487999999998</v>
      </c>
      <c r="CL46" s="43">
        <v>52850.175999999992</v>
      </c>
      <c r="CM46" s="43">
        <v>52850.175999999992</v>
      </c>
      <c r="CN46" s="43">
        <v>52850.175999999992</v>
      </c>
      <c r="CO46" s="43">
        <v>52850.175999999992</v>
      </c>
      <c r="CP46" s="43">
        <v>52850.175999999992</v>
      </c>
      <c r="CQ46" s="43">
        <v>52850.175999999992</v>
      </c>
      <c r="CR46" s="43">
        <v>52850.175999999992</v>
      </c>
      <c r="CS46" s="43">
        <v>52850.175999999992</v>
      </c>
      <c r="CT46" s="43">
        <v>52850.175999999992</v>
      </c>
      <c r="CU46" s="43">
        <v>52850.175999999992</v>
      </c>
      <c r="CV46" s="43">
        <v>52850.175999999992</v>
      </c>
      <c r="CW46" s="43">
        <v>52850.175999999992</v>
      </c>
      <c r="CX46" s="43">
        <v>52850.175999999992</v>
      </c>
      <c r="CY46" s="43">
        <v>52850.175999999992</v>
      </c>
      <c r="CZ46" s="43">
        <v>52850.175999999992</v>
      </c>
      <c r="DA46" s="44">
        <v>52850.175999999992</v>
      </c>
      <c r="DD46" s="3">
        <v>52850.175999999992</v>
      </c>
      <c r="DE46" s="3">
        <v>52850.175999999992</v>
      </c>
      <c r="DO46" s="81">
        <v>57847.494999999995</v>
      </c>
      <c r="DP46" s="86">
        <v>45760.239807977858</v>
      </c>
      <c r="DQ46" s="86">
        <v>46707.487999999998</v>
      </c>
      <c r="DR46" s="81" t="b">
        <f t="shared" si="0"/>
        <v>1</v>
      </c>
      <c r="DS46" s="81" t="b">
        <f t="shared" si="1"/>
        <v>1</v>
      </c>
      <c r="DT46" s="81" t="b">
        <f t="shared" si="2"/>
        <v>1</v>
      </c>
    </row>
    <row r="47" spans="1:124" s="3" customFormat="1" ht="57" customHeight="1" x14ac:dyDescent="0.2">
      <c r="A47" s="16" t="s">
        <v>55</v>
      </c>
      <c r="B47" s="16"/>
      <c r="C47" s="16"/>
      <c r="D47" s="16"/>
      <c r="E47" s="16"/>
      <c r="F47" s="16"/>
      <c r="G47" s="16"/>
      <c r="H47" s="17" t="s">
        <v>56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t="s">
        <v>53</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19"/>
      <c r="BI47" s="19"/>
      <c r="BJ47" s="19"/>
      <c r="BK47" s="19"/>
      <c r="BL47" s="19"/>
      <c r="BM47" s="19"/>
      <c r="BN47" s="19"/>
      <c r="BO47" s="19"/>
      <c r="BP47" s="19"/>
      <c r="BQ47" s="19"/>
      <c r="BR47" s="19"/>
      <c r="BS47" s="20"/>
      <c r="BT47" s="18"/>
      <c r="BU47" s="19"/>
      <c r="BV47" s="19"/>
      <c r="BW47" s="19"/>
      <c r="BX47" s="19"/>
      <c r="BY47" s="19"/>
      <c r="BZ47" s="19"/>
      <c r="CA47" s="19"/>
      <c r="CB47" s="19"/>
      <c r="CC47" s="19"/>
      <c r="CD47" s="19"/>
      <c r="CE47" s="19"/>
      <c r="CF47" s="19"/>
      <c r="CG47" s="19"/>
      <c r="CH47" s="19"/>
      <c r="CI47" s="19"/>
      <c r="CJ47" s="20"/>
      <c r="CK47" s="18"/>
      <c r="CL47" s="19"/>
      <c r="CM47" s="19"/>
      <c r="CN47" s="19"/>
      <c r="CO47" s="19"/>
      <c r="CP47" s="19"/>
      <c r="CQ47" s="19"/>
      <c r="CR47" s="19"/>
      <c r="CS47" s="19"/>
      <c r="CT47" s="19"/>
      <c r="CU47" s="19"/>
      <c r="CV47" s="19"/>
      <c r="CW47" s="19"/>
      <c r="CX47" s="19"/>
      <c r="CY47" s="19"/>
      <c r="CZ47" s="19"/>
      <c r="DA47" s="20"/>
      <c r="DO47" s="81">
        <v>0</v>
      </c>
      <c r="DP47" s="86">
        <v>0</v>
      </c>
      <c r="DQ47" s="86">
        <v>0</v>
      </c>
      <c r="DR47" s="81" t="b">
        <f t="shared" si="0"/>
        <v>1</v>
      </c>
      <c r="DS47" s="81" t="b">
        <f t="shared" si="1"/>
        <v>1</v>
      </c>
      <c r="DT47" s="81" t="b">
        <f t="shared" si="2"/>
        <v>1</v>
      </c>
    </row>
    <row r="48" spans="1:124" s="3" customFormat="1" ht="27.75" customHeight="1" x14ac:dyDescent="0.2">
      <c r="A48" s="16" t="s">
        <v>57</v>
      </c>
      <c r="B48" s="16"/>
      <c r="C48" s="16"/>
      <c r="D48" s="16"/>
      <c r="E48" s="16"/>
      <c r="F48" s="16"/>
      <c r="G48" s="16"/>
      <c r="H48" s="17" t="s">
        <v>58</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8" t="s">
        <v>40</v>
      </c>
      <c r="AK48" s="19"/>
      <c r="AL48" s="19"/>
      <c r="AM48" s="19"/>
      <c r="AN48" s="19"/>
      <c r="AO48" s="19"/>
      <c r="AP48" s="19"/>
      <c r="AQ48" s="19"/>
      <c r="AR48" s="19"/>
      <c r="AS48" s="19"/>
      <c r="AT48" s="19"/>
      <c r="AU48" s="19"/>
      <c r="AV48" s="19"/>
      <c r="AW48" s="19"/>
      <c r="AX48" s="19"/>
      <c r="AY48" s="20"/>
      <c r="AZ48" s="39">
        <f>'[6]П1.4'!$E$19</f>
        <v>4.340001766107212E-2</v>
      </c>
      <c r="BA48" s="40">
        <v>4.3393196087020004E-2</v>
      </c>
      <c r="BB48" s="40">
        <v>4.3393196087020004E-2</v>
      </c>
      <c r="BC48" s="40">
        <v>4.3393196087020004E-2</v>
      </c>
      <c r="BD48" s="40">
        <v>4.3393196087020004E-2</v>
      </c>
      <c r="BE48" s="40">
        <v>4.3393196087020004E-2</v>
      </c>
      <c r="BF48" s="40">
        <v>4.3393196087020004E-2</v>
      </c>
      <c r="BG48" s="40">
        <v>4.3393196087020004E-2</v>
      </c>
      <c r="BH48" s="40">
        <v>4.3393196087020004E-2</v>
      </c>
      <c r="BI48" s="40">
        <v>4.3393196087020004E-2</v>
      </c>
      <c r="BJ48" s="40">
        <v>4.3393196087020004E-2</v>
      </c>
      <c r="BK48" s="40">
        <v>4.3393196087020004E-2</v>
      </c>
      <c r="BL48" s="40">
        <v>4.3393196087020004E-2</v>
      </c>
      <c r="BM48" s="40">
        <v>4.3393196087020004E-2</v>
      </c>
      <c r="BN48" s="40">
        <v>4.3393196087020004E-2</v>
      </c>
      <c r="BO48" s="40">
        <v>4.3393196087020004E-2</v>
      </c>
      <c r="BP48" s="40">
        <v>4.3393196087020004E-2</v>
      </c>
      <c r="BQ48" s="40">
        <v>4.3393196087020004E-2</v>
      </c>
      <c r="BR48" s="40">
        <v>4.3393196087020004E-2</v>
      </c>
      <c r="BS48" s="41">
        <v>4.3393196087020004E-2</v>
      </c>
      <c r="BT48" s="39">
        <f>'[7]5 '!$R$17</f>
        <v>4.3422416094144468E-2</v>
      </c>
      <c r="BU48" s="40">
        <v>4.3400000000000001E-2</v>
      </c>
      <c r="BV48" s="40">
        <v>4.3400000000000001E-2</v>
      </c>
      <c r="BW48" s="40">
        <v>4.3400000000000001E-2</v>
      </c>
      <c r="BX48" s="40">
        <v>4.3400000000000001E-2</v>
      </c>
      <c r="BY48" s="40">
        <v>4.3400000000000001E-2</v>
      </c>
      <c r="BZ48" s="40">
        <v>4.3400000000000001E-2</v>
      </c>
      <c r="CA48" s="40">
        <v>4.3400000000000001E-2</v>
      </c>
      <c r="CB48" s="40">
        <v>4.3400000000000001E-2</v>
      </c>
      <c r="CC48" s="40">
        <v>4.3400000000000001E-2</v>
      </c>
      <c r="CD48" s="40">
        <v>4.3400000000000001E-2</v>
      </c>
      <c r="CE48" s="40">
        <v>4.3400000000000001E-2</v>
      </c>
      <c r="CF48" s="40">
        <v>4.3400000000000001E-2</v>
      </c>
      <c r="CG48" s="40">
        <v>4.3400000000000001E-2</v>
      </c>
      <c r="CH48" s="40">
        <v>4.3400000000000001E-2</v>
      </c>
      <c r="CI48" s="40">
        <v>4.3400000000000001E-2</v>
      </c>
      <c r="CJ48" s="40">
        <v>4.3400000000000001E-2</v>
      </c>
      <c r="CK48" s="39">
        <f>'[6]П1.5'!$J$19</f>
        <v>4.3393295585508855E-2</v>
      </c>
      <c r="CL48" s="40">
        <v>4.3400000000000001E-2</v>
      </c>
      <c r="CM48" s="40">
        <v>4.3400000000000001E-2</v>
      </c>
      <c r="CN48" s="40">
        <v>4.3400000000000001E-2</v>
      </c>
      <c r="CO48" s="40">
        <v>4.3400000000000001E-2</v>
      </c>
      <c r="CP48" s="40">
        <v>4.3400000000000001E-2</v>
      </c>
      <c r="CQ48" s="40">
        <v>4.3400000000000001E-2</v>
      </c>
      <c r="CR48" s="40">
        <v>4.3400000000000001E-2</v>
      </c>
      <c r="CS48" s="40">
        <v>4.3400000000000001E-2</v>
      </c>
      <c r="CT48" s="40">
        <v>4.3400000000000001E-2</v>
      </c>
      <c r="CU48" s="40">
        <v>4.3400000000000001E-2</v>
      </c>
      <c r="CV48" s="40">
        <v>4.3400000000000001E-2</v>
      </c>
      <c r="CW48" s="40">
        <v>4.3400000000000001E-2</v>
      </c>
      <c r="CX48" s="40">
        <v>4.3400000000000001E-2</v>
      </c>
      <c r="CY48" s="40">
        <v>4.3400000000000001E-2</v>
      </c>
      <c r="CZ48" s="40">
        <v>4.3400000000000001E-2</v>
      </c>
      <c r="DA48" s="41">
        <v>4.3400000000000001E-2</v>
      </c>
      <c r="DD48" s="3">
        <v>4.3400000000000001E-2</v>
      </c>
      <c r="DE48" s="3">
        <v>4.3400000000000001E-2</v>
      </c>
      <c r="DO48" s="81">
        <v>4.340001766107212E-2</v>
      </c>
      <c r="DP48" s="86">
        <v>4.3422416094144468E-2</v>
      </c>
      <c r="DQ48" s="86">
        <v>4.3393295585508855E-2</v>
      </c>
      <c r="DR48" s="81" t="b">
        <f t="shared" si="0"/>
        <v>1</v>
      </c>
      <c r="DS48" s="81" t="b">
        <f t="shared" si="1"/>
        <v>1</v>
      </c>
      <c r="DT48" s="81" t="b">
        <f t="shared" si="2"/>
        <v>1</v>
      </c>
    </row>
    <row r="49" spans="1:124" s="3" customFormat="1" ht="103.5" customHeight="1" x14ac:dyDescent="0.2">
      <c r="A49" s="16" t="s">
        <v>59</v>
      </c>
      <c r="B49" s="16"/>
      <c r="C49" s="16"/>
      <c r="D49" s="16"/>
      <c r="E49" s="16"/>
      <c r="F49" s="16"/>
      <c r="G49" s="16"/>
      <c r="H49" s="17" t="s">
        <v>272</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c r="AK49" s="19"/>
      <c r="AL49" s="19"/>
      <c r="AM49" s="19"/>
      <c r="AN49" s="19"/>
      <c r="AO49" s="19"/>
      <c r="AP49" s="19"/>
      <c r="AQ49" s="19"/>
      <c r="AR49" s="19"/>
      <c r="AS49" s="19"/>
      <c r="AT49" s="19"/>
      <c r="AU49" s="19"/>
      <c r="AV49" s="19"/>
      <c r="AW49" s="19"/>
      <c r="AX49" s="19"/>
      <c r="AY49" s="20"/>
      <c r="AZ49" s="24" t="s">
        <v>288</v>
      </c>
      <c r="BA49" s="25"/>
      <c r="BB49" s="25"/>
      <c r="BC49" s="25"/>
      <c r="BD49" s="25"/>
      <c r="BE49" s="25"/>
      <c r="BF49" s="25"/>
      <c r="BG49" s="25"/>
      <c r="BH49" s="25"/>
      <c r="BI49" s="25"/>
      <c r="BJ49" s="25"/>
      <c r="BK49" s="25"/>
      <c r="BL49" s="25"/>
      <c r="BM49" s="25"/>
      <c r="BN49" s="25"/>
      <c r="BO49" s="25"/>
      <c r="BP49" s="25"/>
      <c r="BQ49" s="25"/>
      <c r="BR49" s="25"/>
      <c r="BS49" s="26"/>
      <c r="BT49" s="24" t="s">
        <v>288</v>
      </c>
      <c r="BU49" s="25"/>
      <c r="BV49" s="25"/>
      <c r="BW49" s="25"/>
      <c r="BX49" s="25"/>
      <c r="BY49" s="25"/>
      <c r="BZ49" s="25"/>
      <c r="CA49" s="25"/>
      <c r="CB49" s="25"/>
      <c r="CC49" s="25"/>
      <c r="CD49" s="25"/>
      <c r="CE49" s="25"/>
      <c r="CF49" s="25"/>
      <c r="CG49" s="25"/>
      <c r="CH49" s="25"/>
      <c r="CI49" s="25"/>
      <c r="CJ49" s="26"/>
      <c r="CK49" s="24" t="str">
        <f>BT49</f>
        <v>Утверждена генеральным директором ООО «Энергонефть Томск» В.А. Мажуриным ,
без номера от 07.12.2021г. на 2022-2026гг.</v>
      </c>
      <c r="CL49" s="25"/>
      <c r="CM49" s="25"/>
      <c r="CN49" s="25"/>
      <c r="CO49" s="25"/>
      <c r="CP49" s="25"/>
      <c r="CQ49" s="25"/>
      <c r="CR49" s="25"/>
      <c r="CS49" s="25"/>
      <c r="CT49" s="25"/>
      <c r="CU49" s="25"/>
      <c r="CV49" s="25"/>
      <c r="CW49" s="25"/>
      <c r="CX49" s="25"/>
      <c r="CY49" s="25"/>
      <c r="CZ49" s="25"/>
      <c r="DA49" s="26"/>
      <c r="DO49" s="87" t="s">
        <v>288</v>
      </c>
      <c r="DP49" s="88" t="s">
        <v>288</v>
      </c>
      <c r="DQ49" s="88" t="s">
        <v>288</v>
      </c>
      <c r="DR49" s="81" t="b">
        <f t="shared" si="0"/>
        <v>1</v>
      </c>
      <c r="DS49" s="81" t="b">
        <f t="shared" si="1"/>
        <v>1</v>
      </c>
      <c r="DT49" s="81" t="b">
        <f t="shared" si="2"/>
        <v>1</v>
      </c>
    </row>
    <row r="50" spans="1:124" s="3" customFormat="1" ht="66" customHeight="1" x14ac:dyDescent="0.2">
      <c r="A50" s="16" t="s">
        <v>60</v>
      </c>
      <c r="B50" s="16"/>
      <c r="C50" s="16"/>
      <c r="D50" s="16"/>
      <c r="E50" s="16"/>
      <c r="F50" s="16"/>
      <c r="G50" s="16"/>
      <c r="H50" s="17" t="s">
        <v>61</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t="s">
        <v>48</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19"/>
      <c r="BI50" s="19"/>
      <c r="BJ50" s="19"/>
      <c r="BK50" s="19"/>
      <c r="BL50" s="19"/>
      <c r="BM50" s="19"/>
      <c r="BN50" s="19"/>
      <c r="BO50" s="19"/>
      <c r="BP50" s="19"/>
      <c r="BQ50" s="19"/>
      <c r="BR50" s="19"/>
      <c r="BS50" s="20"/>
      <c r="BT50" s="18"/>
      <c r="BU50" s="19"/>
      <c r="BV50" s="19"/>
      <c r="BW50" s="19"/>
      <c r="BX50" s="19"/>
      <c r="BY50" s="19"/>
      <c r="BZ50" s="19"/>
      <c r="CA50" s="19"/>
      <c r="CB50" s="19"/>
      <c r="CC50" s="19"/>
      <c r="CD50" s="19"/>
      <c r="CE50" s="19"/>
      <c r="CF50" s="19"/>
      <c r="CG50" s="19"/>
      <c r="CH50" s="19"/>
      <c r="CI50" s="19"/>
      <c r="CJ50" s="20"/>
      <c r="CK50" s="18"/>
      <c r="CL50" s="19"/>
      <c r="CM50" s="19"/>
      <c r="CN50" s="19"/>
      <c r="CO50" s="19"/>
      <c r="CP50" s="19"/>
      <c r="CQ50" s="19"/>
      <c r="CR50" s="19"/>
      <c r="CS50" s="19"/>
      <c r="CT50" s="19"/>
      <c r="CU50" s="19"/>
      <c r="CV50" s="19"/>
      <c r="CW50" s="19"/>
      <c r="CX50" s="19"/>
      <c r="CY50" s="19"/>
      <c r="CZ50" s="19"/>
      <c r="DA50" s="20"/>
      <c r="DO50" s="81">
        <v>0</v>
      </c>
      <c r="DP50" s="86">
        <v>0</v>
      </c>
      <c r="DQ50" s="86">
        <v>0</v>
      </c>
      <c r="DR50" s="81" t="b">
        <f t="shared" si="0"/>
        <v>1</v>
      </c>
      <c r="DS50" s="81" t="b">
        <f t="shared" si="1"/>
        <v>1</v>
      </c>
      <c r="DT50" s="81" t="b">
        <f t="shared" si="2"/>
        <v>1</v>
      </c>
    </row>
    <row r="51" spans="1:124" s="3" customFormat="1" ht="54" customHeight="1" x14ac:dyDescent="0.2">
      <c r="A51" s="16" t="s">
        <v>62</v>
      </c>
      <c r="B51" s="16"/>
      <c r="C51" s="16"/>
      <c r="D51" s="16"/>
      <c r="E51" s="16"/>
      <c r="F51" s="16"/>
      <c r="G51" s="16"/>
      <c r="H51" s="17" t="s">
        <v>63</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8"/>
      <c r="AK51" s="19"/>
      <c r="AL51" s="19"/>
      <c r="AM51" s="19"/>
      <c r="AN51" s="19"/>
      <c r="AO51" s="19"/>
      <c r="AP51" s="19"/>
      <c r="AQ51" s="19"/>
      <c r="AR51" s="19"/>
      <c r="AS51" s="19"/>
      <c r="AT51" s="19"/>
      <c r="AU51" s="19"/>
      <c r="AV51" s="19"/>
      <c r="AW51" s="19"/>
      <c r="AX51" s="19"/>
      <c r="AY51" s="20"/>
      <c r="AZ51" s="27">
        <f>AZ52+AZ57+AZ58</f>
        <v>23221.345302878151</v>
      </c>
      <c r="BA51" s="19"/>
      <c r="BB51" s="19"/>
      <c r="BC51" s="19"/>
      <c r="BD51" s="19"/>
      <c r="BE51" s="19"/>
      <c r="BF51" s="19"/>
      <c r="BG51" s="19"/>
      <c r="BH51" s="19"/>
      <c r="BI51" s="19"/>
      <c r="BJ51" s="19"/>
      <c r="BK51" s="19"/>
      <c r="BL51" s="19"/>
      <c r="BM51" s="19"/>
      <c r="BN51" s="19"/>
      <c r="BO51" s="19"/>
      <c r="BP51" s="19"/>
      <c r="BQ51" s="19"/>
      <c r="BR51" s="19"/>
      <c r="BS51" s="20"/>
      <c r="BT51" s="27">
        <f>BT52+BT57+BT58</f>
        <v>17761.323533158433</v>
      </c>
      <c r="BU51" s="19"/>
      <c r="BV51" s="19"/>
      <c r="BW51" s="19"/>
      <c r="BX51" s="19"/>
      <c r="BY51" s="19"/>
      <c r="BZ51" s="19"/>
      <c r="CA51" s="19"/>
      <c r="CB51" s="19"/>
      <c r="CC51" s="19"/>
      <c r="CD51" s="19"/>
      <c r="CE51" s="19"/>
      <c r="CF51" s="19"/>
      <c r="CG51" s="19"/>
      <c r="CH51" s="19"/>
      <c r="CI51" s="19"/>
      <c r="CJ51" s="20"/>
      <c r="CK51" s="27">
        <f>CK52+CK57+CK58</f>
        <v>29922.988128055531</v>
      </c>
      <c r="CL51" s="19"/>
      <c r="CM51" s="19"/>
      <c r="CN51" s="19"/>
      <c r="CO51" s="19"/>
      <c r="CP51" s="19"/>
      <c r="CQ51" s="19"/>
      <c r="CR51" s="19"/>
      <c r="CS51" s="19"/>
      <c r="CT51" s="19"/>
      <c r="CU51" s="19"/>
      <c r="CV51" s="19"/>
      <c r="CW51" s="19"/>
      <c r="CX51" s="19"/>
      <c r="CY51" s="19"/>
      <c r="CZ51" s="19"/>
      <c r="DA51" s="20"/>
      <c r="DO51" s="81">
        <v>23221.345302878151</v>
      </c>
      <c r="DP51" s="86">
        <v>17761.323533158433</v>
      </c>
      <c r="DQ51" s="86">
        <v>29922.988128055531</v>
      </c>
      <c r="DR51" s="81" t="b">
        <f t="shared" si="0"/>
        <v>1</v>
      </c>
      <c r="DS51" s="81" t="b">
        <f t="shared" si="1"/>
        <v>1</v>
      </c>
      <c r="DT51" s="81" t="b">
        <f t="shared" si="2"/>
        <v>1</v>
      </c>
    </row>
    <row r="52" spans="1:124" s="3" customFormat="1" ht="95.25" customHeight="1" x14ac:dyDescent="0.2">
      <c r="A52" s="16" t="s">
        <v>64</v>
      </c>
      <c r="B52" s="16"/>
      <c r="C52" s="16"/>
      <c r="D52" s="16"/>
      <c r="E52" s="16"/>
      <c r="F52" s="16"/>
      <c r="G52" s="16"/>
      <c r="H52" s="17" t="s">
        <v>271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8" t="s">
        <v>30</v>
      </c>
      <c r="AK52" s="19"/>
      <c r="AL52" s="19"/>
      <c r="AM52" s="19"/>
      <c r="AN52" s="19"/>
      <c r="AO52" s="19"/>
      <c r="AP52" s="19"/>
      <c r="AQ52" s="19"/>
      <c r="AR52" s="19"/>
      <c r="AS52" s="19"/>
      <c r="AT52" s="19"/>
      <c r="AU52" s="19"/>
      <c r="AV52" s="19"/>
      <c r="AW52" s="19"/>
      <c r="AX52" s="19"/>
      <c r="AY52" s="20"/>
      <c r="AZ52" s="27">
        <f>'[8]сводный расчет'!$R$43</f>
        <v>19776.417981172399</v>
      </c>
      <c r="BA52" s="28">
        <v>12759.896779056549</v>
      </c>
      <c r="BB52" s="28">
        <v>12759.896779056549</v>
      </c>
      <c r="BC52" s="28">
        <v>12759.896779056549</v>
      </c>
      <c r="BD52" s="28">
        <v>12759.896779056549</v>
      </c>
      <c r="BE52" s="28">
        <v>12759.896779056549</v>
      </c>
      <c r="BF52" s="28">
        <v>12759.896779056549</v>
      </c>
      <c r="BG52" s="28">
        <v>12759.896779056549</v>
      </c>
      <c r="BH52" s="28">
        <v>12759.896779056549</v>
      </c>
      <c r="BI52" s="28">
        <v>12759.896779056549</v>
      </c>
      <c r="BJ52" s="28">
        <v>12759.896779056549</v>
      </c>
      <c r="BK52" s="28">
        <v>12759.896779056549</v>
      </c>
      <c r="BL52" s="28">
        <v>12759.896779056549</v>
      </c>
      <c r="BM52" s="28">
        <v>12759.896779056549</v>
      </c>
      <c r="BN52" s="28">
        <v>12759.896779056549</v>
      </c>
      <c r="BO52" s="28">
        <v>12759.896779056549</v>
      </c>
      <c r="BP52" s="28">
        <v>12759.896779056549</v>
      </c>
      <c r="BQ52" s="28">
        <v>12759.896779056549</v>
      </c>
      <c r="BR52" s="28">
        <v>12759.896779056549</v>
      </c>
      <c r="BS52" s="29">
        <v>12759.896779056549</v>
      </c>
      <c r="BT52" s="27">
        <f>'[8]сводный расчет'!$T$43</f>
        <v>14660.625010433014</v>
      </c>
      <c r="BU52" s="28">
        <v>14190.285072090985</v>
      </c>
      <c r="BV52" s="28">
        <v>14190.285072090985</v>
      </c>
      <c r="BW52" s="28">
        <v>14190.285072090985</v>
      </c>
      <c r="BX52" s="28">
        <v>14190.285072090985</v>
      </c>
      <c r="BY52" s="28">
        <v>14190.285072090985</v>
      </c>
      <c r="BZ52" s="28">
        <v>14190.285072090985</v>
      </c>
      <c r="CA52" s="28">
        <v>14190.285072090985</v>
      </c>
      <c r="CB52" s="28">
        <v>14190.285072090985</v>
      </c>
      <c r="CC52" s="28">
        <v>14190.285072090985</v>
      </c>
      <c r="CD52" s="28">
        <v>14190.285072090985</v>
      </c>
      <c r="CE52" s="28">
        <v>14190.285072090985</v>
      </c>
      <c r="CF52" s="28">
        <v>14190.285072090985</v>
      </c>
      <c r="CG52" s="28">
        <v>14190.285072090985</v>
      </c>
      <c r="CH52" s="28">
        <v>14190.285072090985</v>
      </c>
      <c r="CI52" s="28">
        <v>14190.285072090985</v>
      </c>
      <c r="CJ52" s="29">
        <v>14190.285072090985</v>
      </c>
      <c r="CK52" s="27">
        <f>'[8]сводный расчет'!$V$43</f>
        <v>14610.045854147018</v>
      </c>
      <c r="CL52" s="28">
        <v>14232.572121605817</v>
      </c>
      <c r="CM52" s="28">
        <v>14232.572121605817</v>
      </c>
      <c r="CN52" s="28">
        <v>14232.572121605817</v>
      </c>
      <c r="CO52" s="28">
        <v>14232.572121605817</v>
      </c>
      <c r="CP52" s="28">
        <v>14232.572121605817</v>
      </c>
      <c r="CQ52" s="28">
        <v>14232.572121605817</v>
      </c>
      <c r="CR52" s="28">
        <v>14232.572121605817</v>
      </c>
      <c r="CS52" s="28">
        <v>14232.572121605817</v>
      </c>
      <c r="CT52" s="28">
        <v>14232.572121605817</v>
      </c>
      <c r="CU52" s="28">
        <v>14232.572121605817</v>
      </c>
      <c r="CV52" s="28">
        <v>14232.572121605817</v>
      </c>
      <c r="CW52" s="28">
        <v>14232.572121605817</v>
      </c>
      <c r="CX52" s="28">
        <v>14232.572121605817</v>
      </c>
      <c r="CY52" s="28">
        <v>14232.572121605817</v>
      </c>
      <c r="CZ52" s="28">
        <v>14232.572121605817</v>
      </c>
      <c r="DA52" s="29">
        <v>14232.572121605817</v>
      </c>
      <c r="DC52" s="3">
        <v>0</v>
      </c>
      <c r="DD52" s="3">
        <v>14232.572121605817</v>
      </c>
      <c r="DE52" s="3">
        <v>14232.572121605817</v>
      </c>
      <c r="DO52" s="81">
        <v>19776.417981172399</v>
      </c>
      <c r="DP52" s="86">
        <v>14660.625010433014</v>
      </c>
      <c r="DQ52" s="86">
        <v>14610.045854147018</v>
      </c>
      <c r="DR52" s="81" t="b">
        <f t="shared" si="0"/>
        <v>1</v>
      </c>
      <c r="DS52" s="81" t="b">
        <f t="shared" si="1"/>
        <v>1</v>
      </c>
      <c r="DT52" s="81" t="b">
        <f t="shared" si="2"/>
        <v>1</v>
      </c>
    </row>
    <row r="53" spans="1:124" s="3" customFormat="1" ht="15" customHeight="1" x14ac:dyDescent="0.2">
      <c r="A53" s="16"/>
      <c r="B53" s="16"/>
      <c r="C53" s="16"/>
      <c r="D53" s="16"/>
      <c r="E53" s="16"/>
      <c r="F53" s="16"/>
      <c r="G53" s="16"/>
      <c r="H53" s="17" t="s">
        <v>65</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19"/>
      <c r="BI53" s="19"/>
      <c r="BJ53" s="19"/>
      <c r="BK53" s="19"/>
      <c r="BL53" s="19"/>
      <c r="BM53" s="19"/>
      <c r="BN53" s="19"/>
      <c r="BO53" s="19"/>
      <c r="BP53" s="19"/>
      <c r="BQ53" s="19"/>
      <c r="BR53" s="19"/>
      <c r="BS53" s="20"/>
      <c r="BT53" s="18"/>
      <c r="BU53" s="19"/>
      <c r="BV53" s="19"/>
      <c r="BW53" s="19"/>
      <c r="BX53" s="19"/>
      <c r="BY53" s="19"/>
      <c r="BZ53" s="19"/>
      <c r="CA53" s="19"/>
      <c r="CB53" s="19"/>
      <c r="CC53" s="19"/>
      <c r="CD53" s="19"/>
      <c r="CE53" s="19"/>
      <c r="CF53" s="19"/>
      <c r="CG53" s="19"/>
      <c r="CH53" s="19"/>
      <c r="CI53" s="19"/>
      <c r="CJ53" s="20"/>
      <c r="CK53" s="18"/>
      <c r="CL53" s="19"/>
      <c r="CM53" s="19"/>
      <c r="CN53" s="19"/>
      <c r="CO53" s="19"/>
      <c r="CP53" s="19"/>
      <c r="CQ53" s="19"/>
      <c r="CR53" s="19"/>
      <c r="CS53" s="19"/>
      <c r="CT53" s="19"/>
      <c r="CU53" s="19"/>
      <c r="CV53" s="19"/>
      <c r="CW53" s="19"/>
      <c r="CX53" s="19"/>
      <c r="CY53" s="19"/>
      <c r="CZ53" s="19"/>
      <c r="DA53" s="20"/>
      <c r="DO53" s="81">
        <v>0</v>
      </c>
      <c r="DP53" s="86">
        <v>0</v>
      </c>
      <c r="DQ53" s="86">
        <v>0</v>
      </c>
      <c r="DR53" s="81" t="b">
        <f t="shared" si="0"/>
        <v>1</v>
      </c>
      <c r="DS53" s="81" t="b">
        <f t="shared" si="1"/>
        <v>1</v>
      </c>
      <c r="DT53" s="81" t="b">
        <f t="shared" si="2"/>
        <v>1</v>
      </c>
    </row>
    <row r="54" spans="1:124" s="3" customFormat="1" ht="15" customHeight="1" x14ac:dyDescent="0.2">
      <c r="A54" s="16"/>
      <c r="B54" s="16"/>
      <c r="C54" s="16"/>
      <c r="D54" s="16"/>
      <c r="E54" s="16"/>
      <c r="F54" s="16"/>
      <c r="G54" s="16"/>
      <c r="H54" s="17" t="s">
        <v>66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c r="AK54" s="19"/>
      <c r="AL54" s="19"/>
      <c r="AM54" s="19"/>
      <c r="AN54" s="19"/>
      <c r="AO54" s="19"/>
      <c r="AP54" s="19"/>
      <c r="AQ54" s="19"/>
      <c r="AR54" s="19"/>
      <c r="AS54" s="19"/>
      <c r="AT54" s="19"/>
      <c r="AU54" s="19"/>
      <c r="AV54" s="19"/>
      <c r="AW54" s="19"/>
      <c r="AX54" s="19"/>
      <c r="AY54" s="20"/>
      <c r="AZ54" s="27">
        <f>'[8]сводный расчет'!$R$23</f>
        <v>9012.6310299999986</v>
      </c>
      <c r="BA54" s="28">
        <v>12759.896779056549</v>
      </c>
      <c r="BB54" s="28">
        <v>12759.896779056549</v>
      </c>
      <c r="BC54" s="28">
        <v>12759.896779056549</v>
      </c>
      <c r="BD54" s="28">
        <v>12759.896779056549</v>
      </c>
      <c r="BE54" s="28">
        <v>12759.896779056549</v>
      </c>
      <c r="BF54" s="28">
        <v>12759.896779056549</v>
      </c>
      <c r="BG54" s="28">
        <v>12759.896779056549</v>
      </c>
      <c r="BH54" s="28">
        <v>12759.896779056549</v>
      </c>
      <c r="BI54" s="28">
        <v>12759.896779056549</v>
      </c>
      <c r="BJ54" s="28">
        <v>12759.896779056549</v>
      </c>
      <c r="BK54" s="28">
        <v>12759.896779056549</v>
      </c>
      <c r="BL54" s="28">
        <v>12759.896779056549</v>
      </c>
      <c r="BM54" s="28">
        <v>12759.896779056549</v>
      </c>
      <c r="BN54" s="28">
        <v>12759.896779056549</v>
      </c>
      <c r="BO54" s="28">
        <v>12759.896779056549</v>
      </c>
      <c r="BP54" s="28">
        <v>12759.896779056549</v>
      </c>
      <c r="BQ54" s="28">
        <v>12759.896779056549</v>
      </c>
      <c r="BR54" s="28">
        <v>12759.896779056549</v>
      </c>
      <c r="BS54" s="29">
        <v>12759.896779056549</v>
      </c>
      <c r="BT54" s="27">
        <f>'[8]сводный расчет'!$T$23</f>
        <v>7601.9569868841063</v>
      </c>
      <c r="BU54" s="28">
        <v>14190.285072090985</v>
      </c>
      <c r="BV54" s="28">
        <v>14190.285072090985</v>
      </c>
      <c r="BW54" s="28">
        <v>14190.285072090985</v>
      </c>
      <c r="BX54" s="28">
        <v>14190.285072090985</v>
      </c>
      <c r="BY54" s="28">
        <v>14190.285072090985</v>
      </c>
      <c r="BZ54" s="28">
        <v>14190.285072090985</v>
      </c>
      <c r="CA54" s="28">
        <v>14190.285072090985</v>
      </c>
      <c r="CB54" s="28">
        <v>14190.285072090985</v>
      </c>
      <c r="CC54" s="28">
        <v>14190.285072090985</v>
      </c>
      <c r="CD54" s="28">
        <v>14190.285072090985</v>
      </c>
      <c r="CE54" s="28">
        <v>14190.285072090985</v>
      </c>
      <c r="CF54" s="28">
        <v>14190.285072090985</v>
      </c>
      <c r="CG54" s="28">
        <v>14190.285072090985</v>
      </c>
      <c r="CH54" s="28">
        <v>14190.285072090985</v>
      </c>
      <c r="CI54" s="28">
        <v>14190.285072090985</v>
      </c>
      <c r="CJ54" s="29">
        <v>14190.285072090985</v>
      </c>
      <c r="CK54" s="27">
        <f>'[8]сводный расчет'!$V$23</f>
        <v>7575.7302352793558</v>
      </c>
      <c r="CL54" s="28">
        <v>14232.572121605817</v>
      </c>
      <c r="CM54" s="28">
        <v>14232.572121605817</v>
      </c>
      <c r="CN54" s="28">
        <v>14232.572121605817</v>
      </c>
      <c r="CO54" s="28">
        <v>14232.572121605817</v>
      </c>
      <c r="CP54" s="28">
        <v>14232.572121605817</v>
      </c>
      <c r="CQ54" s="28">
        <v>14232.572121605817</v>
      </c>
      <c r="CR54" s="28">
        <v>14232.572121605817</v>
      </c>
      <c r="CS54" s="28">
        <v>14232.572121605817</v>
      </c>
      <c r="CT54" s="28">
        <v>14232.572121605817</v>
      </c>
      <c r="CU54" s="28">
        <v>14232.572121605817</v>
      </c>
      <c r="CV54" s="28">
        <v>14232.572121605817</v>
      </c>
      <c r="CW54" s="28">
        <v>14232.572121605817</v>
      </c>
      <c r="CX54" s="28">
        <v>14232.572121605817</v>
      </c>
      <c r="CY54" s="28">
        <v>14232.572121605817</v>
      </c>
      <c r="CZ54" s="28">
        <v>14232.572121605817</v>
      </c>
      <c r="DA54" s="29">
        <v>14232.572121605817</v>
      </c>
      <c r="DD54" s="3">
        <v>14232.572121605817</v>
      </c>
      <c r="DE54" s="3">
        <v>14232.572121605817</v>
      </c>
      <c r="DO54" s="81">
        <v>9012.6310299999986</v>
      </c>
      <c r="DP54" s="86">
        <v>7601.9569868841063</v>
      </c>
      <c r="DQ54" s="86">
        <v>7575.7302352793558</v>
      </c>
      <c r="DR54" s="81" t="b">
        <f t="shared" si="0"/>
        <v>1</v>
      </c>
      <c r="DS54" s="81" t="b">
        <f t="shared" si="1"/>
        <v>1</v>
      </c>
      <c r="DT54" s="81" t="b">
        <f t="shared" si="2"/>
        <v>1</v>
      </c>
    </row>
    <row r="55" spans="1:124" s="3" customFormat="1" ht="15" customHeight="1" x14ac:dyDescent="0.2">
      <c r="A55" s="16"/>
      <c r="B55" s="16"/>
      <c r="C55" s="16"/>
      <c r="D55" s="16"/>
      <c r="E55" s="16"/>
      <c r="F55" s="16"/>
      <c r="G55" s="16"/>
      <c r="H55" s="17" t="s">
        <v>67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c r="AK55" s="19"/>
      <c r="AL55" s="19"/>
      <c r="AM55" s="19"/>
      <c r="AN55" s="19"/>
      <c r="AO55" s="19"/>
      <c r="AP55" s="19"/>
      <c r="AQ55" s="19"/>
      <c r="AR55" s="19"/>
      <c r="AS55" s="19"/>
      <c r="AT55" s="19"/>
      <c r="AU55" s="19"/>
      <c r="AV55" s="19"/>
      <c r="AW55" s="19"/>
      <c r="AX55" s="19"/>
      <c r="AY55" s="20"/>
      <c r="AZ55" s="18">
        <v>0</v>
      </c>
      <c r="BA55" s="19"/>
      <c r="BB55" s="19"/>
      <c r="BC55" s="19"/>
      <c r="BD55" s="19"/>
      <c r="BE55" s="19"/>
      <c r="BF55" s="19"/>
      <c r="BG55" s="19"/>
      <c r="BH55" s="19"/>
      <c r="BI55" s="19"/>
      <c r="BJ55" s="19"/>
      <c r="BK55" s="19"/>
      <c r="BL55" s="19"/>
      <c r="BM55" s="19"/>
      <c r="BN55" s="19"/>
      <c r="BO55" s="19"/>
      <c r="BP55" s="19"/>
      <c r="BQ55" s="19"/>
      <c r="BR55" s="19"/>
      <c r="BS55" s="20"/>
      <c r="BT55" s="18">
        <v>0</v>
      </c>
      <c r="BU55" s="19"/>
      <c r="BV55" s="19"/>
      <c r="BW55" s="19"/>
      <c r="BX55" s="19"/>
      <c r="BY55" s="19"/>
      <c r="BZ55" s="19"/>
      <c r="CA55" s="19"/>
      <c r="CB55" s="19"/>
      <c r="CC55" s="19"/>
      <c r="CD55" s="19"/>
      <c r="CE55" s="19"/>
      <c r="CF55" s="19"/>
      <c r="CG55" s="19"/>
      <c r="CH55" s="19"/>
      <c r="CI55" s="19"/>
      <c r="CJ55" s="20"/>
      <c r="CK55" s="18">
        <v>0</v>
      </c>
      <c r="CL55" s="19"/>
      <c r="CM55" s="19"/>
      <c r="CN55" s="19"/>
      <c r="CO55" s="19"/>
      <c r="CP55" s="19"/>
      <c r="CQ55" s="19"/>
      <c r="CR55" s="19"/>
      <c r="CS55" s="19"/>
      <c r="CT55" s="19"/>
      <c r="CU55" s="19"/>
      <c r="CV55" s="19"/>
      <c r="CW55" s="19"/>
      <c r="CX55" s="19"/>
      <c r="CY55" s="19"/>
      <c r="CZ55" s="19"/>
      <c r="DA55" s="20"/>
      <c r="DO55" s="81">
        <v>0</v>
      </c>
      <c r="DP55" s="86">
        <v>0</v>
      </c>
      <c r="DQ55" s="86">
        <v>0</v>
      </c>
      <c r="DR55" s="81" t="b">
        <f t="shared" si="0"/>
        <v>1</v>
      </c>
      <c r="DS55" s="81" t="b">
        <f t="shared" si="1"/>
        <v>1</v>
      </c>
      <c r="DT55" s="81" t="b">
        <f t="shared" si="2"/>
        <v>1</v>
      </c>
    </row>
    <row r="56" spans="1:124" s="3" customFormat="1" ht="15" customHeight="1" x14ac:dyDescent="0.2">
      <c r="A56" s="16"/>
      <c r="B56" s="16"/>
      <c r="C56" s="16"/>
      <c r="D56" s="16"/>
      <c r="E56" s="16"/>
      <c r="F56" s="16"/>
      <c r="G56" s="16"/>
      <c r="H56" s="17" t="s">
        <v>68</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c r="AK56" s="19"/>
      <c r="AL56" s="19"/>
      <c r="AM56" s="19"/>
      <c r="AN56" s="19"/>
      <c r="AO56" s="19"/>
      <c r="AP56" s="19"/>
      <c r="AQ56" s="19"/>
      <c r="AR56" s="19"/>
      <c r="AS56" s="19"/>
      <c r="AT56" s="19"/>
      <c r="AU56" s="19"/>
      <c r="AV56" s="19"/>
      <c r="AW56" s="19"/>
      <c r="AX56" s="19"/>
      <c r="AY56" s="20"/>
      <c r="AZ56" s="27">
        <f>'[8]сводный расчет'!$R$20</f>
        <v>4687.7579999999998</v>
      </c>
      <c r="BA56" s="28">
        <v>12759.896779056549</v>
      </c>
      <c r="BB56" s="28">
        <v>12759.896779056549</v>
      </c>
      <c r="BC56" s="28">
        <v>12759.896779056549</v>
      </c>
      <c r="BD56" s="28">
        <v>12759.896779056549</v>
      </c>
      <c r="BE56" s="28">
        <v>12759.896779056549</v>
      </c>
      <c r="BF56" s="28">
        <v>12759.896779056549</v>
      </c>
      <c r="BG56" s="28">
        <v>12759.896779056549</v>
      </c>
      <c r="BH56" s="28">
        <v>12759.896779056549</v>
      </c>
      <c r="BI56" s="28">
        <v>12759.896779056549</v>
      </c>
      <c r="BJ56" s="28">
        <v>12759.896779056549</v>
      </c>
      <c r="BK56" s="28">
        <v>12759.896779056549</v>
      </c>
      <c r="BL56" s="28">
        <v>12759.896779056549</v>
      </c>
      <c r="BM56" s="28">
        <v>12759.896779056549</v>
      </c>
      <c r="BN56" s="28">
        <v>12759.896779056549</v>
      </c>
      <c r="BO56" s="28">
        <v>12759.896779056549</v>
      </c>
      <c r="BP56" s="28">
        <v>12759.896779056549</v>
      </c>
      <c r="BQ56" s="28">
        <v>12759.896779056549</v>
      </c>
      <c r="BR56" s="28">
        <v>12759.896779056549</v>
      </c>
      <c r="BS56" s="29">
        <v>12759.896779056549</v>
      </c>
      <c r="BT56" s="27">
        <f>'[8]сводный расчет'!$T$20</f>
        <v>3129.6797279762131</v>
      </c>
      <c r="BU56" s="28">
        <v>14190.285072090985</v>
      </c>
      <c r="BV56" s="28">
        <v>14190.285072090985</v>
      </c>
      <c r="BW56" s="28">
        <v>14190.285072090985</v>
      </c>
      <c r="BX56" s="28">
        <v>14190.285072090985</v>
      </c>
      <c r="BY56" s="28">
        <v>14190.285072090985</v>
      </c>
      <c r="BZ56" s="28">
        <v>14190.285072090985</v>
      </c>
      <c r="CA56" s="28">
        <v>14190.285072090985</v>
      </c>
      <c r="CB56" s="28">
        <v>14190.285072090985</v>
      </c>
      <c r="CC56" s="28">
        <v>14190.285072090985</v>
      </c>
      <c r="CD56" s="28">
        <v>14190.285072090985</v>
      </c>
      <c r="CE56" s="28">
        <v>14190.285072090985</v>
      </c>
      <c r="CF56" s="28">
        <v>14190.285072090985</v>
      </c>
      <c r="CG56" s="28">
        <v>14190.285072090985</v>
      </c>
      <c r="CH56" s="28">
        <v>14190.285072090985</v>
      </c>
      <c r="CI56" s="28">
        <v>14190.285072090985</v>
      </c>
      <c r="CJ56" s="29">
        <v>14190.285072090985</v>
      </c>
      <c r="CK56" s="27">
        <f>'[8]сводный расчет'!$V$20</f>
        <v>3118.8823329146949</v>
      </c>
      <c r="CL56" s="28">
        <v>14232.572121605817</v>
      </c>
      <c r="CM56" s="28">
        <v>14232.572121605817</v>
      </c>
      <c r="CN56" s="28">
        <v>14232.572121605817</v>
      </c>
      <c r="CO56" s="28">
        <v>14232.572121605817</v>
      </c>
      <c r="CP56" s="28">
        <v>14232.572121605817</v>
      </c>
      <c r="CQ56" s="28">
        <v>14232.572121605817</v>
      </c>
      <c r="CR56" s="28">
        <v>14232.572121605817</v>
      </c>
      <c r="CS56" s="28">
        <v>14232.572121605817</v>
      </c>
      <c r="CT56" s="28">
        <v>14232.572121605817</v>
      </c>
      <c r="CU56" s="28">
        <v>14232.572121605817</v>
      </c>
      <c r="CV56" s="28">
        <v>14232.572121605817</v>
      </c>
      <c r="CW56" s="28">
        <v>14232.572121605817</v>
      </c>
      <c r="CX56" s="28">
        <v>14232.572121605817</v>
      </c>
      <c r="CY56" s="28">
        <v>14232.572121605817</v>
      </c>
      <c r="CZ56" s="28">
        <v>14232.572121605817</v>
      </c>
      <c r="DA56" s="29">
        <v>14232.572121605817</v>
      </c>
      <c r="DD56" s="3">
        <v>14232.572121605817</v>
      </c>
      <c r="DE56" s="3">
        <v>14232.572121605817</v>
      </c>
      <c r="DO56" s="81">
        <v>4687.7579999999998</v>
      </c>
      <c r="DP56" s="86">
        <v>3129.6797279762131</v>
      </c>
      <c r="DQ56" s="86">
        <v>3118.8823329146949</v>
      </c>
      <c r="DR56" s="81" t="b">
        <f t="shared" si="0"/>
        <v>1</v>
      </c>
      <c r="DS56" s="81" t="b">
        <f t="shared" si="1"/>
        <v>1</v>
      </c>
      <c r="DT56" s="81" t="b">
        <f t="shared" si="2"/>
        <v>1</v>
      </c>
    </row>
    <row r="57" spans="1:124" s="3" customFormat="1" ht="69.75" customHeight="1" x14ac:dyDescent="0.2">
      <c r="A57" s="16" t="s">
        <v>69</v>
      </c>
      <c r="B57" s="16"/>
      <c r="C57" s="16"/>
      <c r="D57" s="16"/>
      <c r="E57" s="16"/>
      <c r="F57" s="16"/>
      <c r="G57" s="16"/>
      <c r="H57" s="17" t="s">
        <v>273</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30</v>
      </c>
      <c r="AK57" s="19"/>
      <c r="AL57" s="19"/>
      <c r="AM57" s="19"/>
      <c r="AN57" s="19"/>
      <c r="AO57" s="19"/>
      <c r="AP57" s="19"/>
      <c r="AQ57" s="19"/>
      <c r="AR57" s="19"/>
      <c r="AS57" s="19"/>
      <c r="AT57" s="19"/>
      <c r="AU57" s="19"/>
      <c r="AV57" s="19"/>
      <c r="AW57" s="19"/>
      <c r="AX57" s="19"/>
      <c r="AY57" s="20"/>
      <c r="AZ57" s="27">
        <f>'[8]сводный расчет'!$R$95</f>
        <v>3444.9273217057516</v>
      </c>
      <c r="BA57" s="28">
        <v>12759.896779056549</v>
      </c>
      <c r="BB57" s="28">
        <v>12759.896779056549</v>
      </c>
      <c r="BC57" s="28">
        <v>12759.896779056549</v>
      </c>
      <c r="BD57" s="28">
        <v>12759.896779056549</v>
      </c>
      <c r="BE57" s="28">
        <v>12759.896779056549</v>
      </c>
      <c r="BF57" s="28">
        <v>12759.896779056549</v>
      </c>
      <c r="BG57" s="28">
        <v>12759.896779056549</v>
      </c>
      <c r="BH57" s="28">
        <v>12759.896779056549</v>
      </c>
      <c r="BI57" s="28">
        <v>12759.896779056549</v>
      </c>
      <c r="BJ57" s="28">
        <v>12759.896779056549</v>
      </c>
      <c r="BK57" s="28">
        <v>12759.896779056549</v>
      </c>
      <c r="BL57" s="28">
        <v>12759.896779056549</v>
      </c>
      <c r="BM57" s="28">
        <v>12759.896779056549</v>
      </c>
      <c r="BN57" s="28">
        <v>12759.896779056549</v>
      </c>
      <c r="BO57" s="28">
        <v>12759.896779056549</v>
      </c>
      <c r="BP57" s="28">
        <v>12759.896779056549</v>
      </c>
      <c r="BQ57" s="28">
        <v>12759.896779056549</v>
      </c>
      <c r="BR57" s="28">
        <v>12759.896779056549</v>
      </c>
      <c r="BS57" s="29">
        <v>12759.896779056549</v>
      </c>
      <c r="BT57" s="27">
        <f>'[8]сводный расчет'!$T$95</f>
        <v>2564.5630930570269</v>
      </c>
      <c r="BU57" s="28">
        <v>14190.285072090985</v>
      </c>
      <c r="BV57" s="28">
        <v>14190.285072090985</v>
      </c>
      <c r="BW57" s="28">
        <v>14190.285072090985</v>
      </c>
      <c r="BX57" s="28">
        <v>14190.285072090985</v>
      </c>
      <c r="BY57" s="28">
        <v>14190.285072090985</v>
      </c>
      <c r="BZ57" s="28">
        <v>14190.285072090985</v>
      </c>
      <c r="CA57" s="28">
        <v>14190.285072090985</v>
      </c>
      <c r="CB57" s="28">
        <v>14190.285072090985</v>
      </c>
      <c r="CC57" s="28">
        <v>14190.285072090985</v>
      </c>
      <c r="CD57" s="28">
        <v>14190.285072090985</v>
      </c>
      <c r="CE57" s="28">
        <v>14190.285072090985</v>
      </c>
      <c r="CF57" s="28">
        <v>14190.285072090985</v>
      </c>
      <c r="CG57" s="28">
        <v>14190.285072090985</v>
      </c>
      <c r="CH57" s="28">
        <v>14190.285072090985</v>
      </c>
      <c r="CI57" s="28">
        <v>14190.285072090985</v>
      </c>
      <c r="CJ57" s="29">
        <v>14190.285072090985</v>
      </c>
      <c r="CK57" s="27">
        <f>'[8]сводный расчет'!$V$95</f>
        <v>9465.838110413295</v>
      </c>
      <c r="CL57" s="28">
        <v>14232.572121605817</v>
      </c>
      <c r="CM57" s="28">
        <v>14232.572121605817</v>
      </c>
      <c r="CN57" s="28">
        <v>14232.572121605817</v>
      </c>
      <c r="CO57" s="28">
        <v>14232.572121605817</v>
      </c>
      <c r="CP57" s="28">
        <v>14232.572121605817</v>
      </c>
      <c r="CQ57" s="28">
        <v>14232.572121605817</v>
      </c>
      <c r="CR57" s="28">
        <v>14232.572121605817</v>
      </c>
      <c r="CS57" s="28">
        <v>14232.572121605817</v>
      </c>
      <c r="CT57" s="28">
        <v>14232.572121605817</v>
      </c>
      <c r="CU57" s="28">
        <v>14232.572121605817</v>
      </c>
      <c r="CV57" s="28">
        <v>14232.572121605817</v>
      </c>
      <c r="CW57" s="28">
        <v>14232.572121605817</v>
      </c>
      <c r="CX57" s="28">
        <v>14232.572121605817</v>
      </c>
      <c r="CY57" s="28">
        <v>14232.572121605817</v>
      </c>
      <c r="CZ57" s="28">
        <v>14232.572121605817</v>
      </c>
      <c r="DA57" s="29">
        <v>14232.572121605817</v>
      </c>
      <c r="DD57" s="3">
        <v>14232.572121605817</v>
      </c>
      <c r="DE57" s="3">
        <v>14232.572121605817</v>
      </c>
      <c r="DO57" s="81">
        <v>3444.9273217057516</v>
      </c>
      <c r="DP57" s="86">
        <v>2564.5630930570269</v>
      </c>
      <c r="DQ57" s="86">
        <v>9465.838110413295</v>
      </c>
      <c r="DR57" s="81" t="b">
        <f t="shared" si="0"/>
        <v>1</v>
      </c>
      <c r="DS57" s="81" t="b">
        <f t="shared" si="1"/>
        <v>1</v>
      </c>
      <c r="DT57" s="81" t="b">
        <f t="shared" si="2"/>
        <v>1</v>
      </c>
    </row>
    <row r="58" spans="1:124" s="3" customFormat="1" ht="40.5" customHeight="1" x14ac:dyDescent="0.2">
      <c r="A58" s="16" t="s">
        <v>70</v>
      </c>
      <c r="B58" s="16"/>
      <c r="C58" s="16"/>
      <c r="D58" s="16"/>
      <c r="E58" s="16"/>
      <c r="F58" s="16"/>
      <c r="G58" s="16"/>
      <c r="H58" s="17" t="s">
        <v>71</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30</v>
      </c>
      <c r="AK58" s="19"/>
      <c r="AL58" s="19"/>
      <c r="AM58" s="19"/>
      <c r="AN58" s="19"/>
      <c r="AO58" s="19"/>
      <c r="AP58" s="19"/>
      <c r="AQ58" s="19"/>
      <c r="AR58" s="19"/>
      <c r="AS58" s="19"/>
      <c r="AT58" s="19"/>
      <c r="AU58" s="19"/>
      <c r="AV58" s="19"/>
      <c r="AW58" s="19"/>
      <c r="AX58" s="19"/>
      <c r="AY58" s="20"/>
      <c r="AZ58" s="27">
        <f>'[8]сводный расчет'!$R$106</f>
        <v>0</v>
      </c>
      <c r="BA58" s="28">
        <v>12759.896779056549</v>
      </c>
      <c r="BB58" s="28">
        <v>12759.896779056549</v>
      </c>
      <c r="BC58" s="28">
        <v>12759.896779056549</v>
      </c>
      <c r="BD58" s="28">
        <v>12759.896779056549</v>
      </c>
      <c r="BE58" s="28">
        <v>12759.896779056549</v>
      </c>
      <c r="BF58" s="28">
        <v>12759.896779056549</v>
      </c>
      <c r="BG58" s="28">
        <v>12759.896779056549</v>
      </c>
      <c r="BH58" s="28">
        <v>12759.896779056549</v>
      </c>
      <c r="BI58" s="28">
        <v>12759.896779056549</v>
      </c>
      <c r="BJ58" s="28">
        <v>12759.896779056549</v>
      </c>
      <c r="BK58" s="28">
        <v>12759.896779056549</v>
      </c>
      <c r="BL58" s="28">
        <v>12759.896779056549</v>
      </c>
      <c r="BM58" s="28">
        <v>12759.896779056549</v>
      </c>
      <c r="BN58" s="28">
        <v>12759.896779056549</v>
      </c>
      <c r="BO58" s="28">
        <v>12759.896779056549</v>
      </c>
      <c r="BP58" s="28">
        <v>12759.896779056549</v>
      </c>
      <c r="BQ58" s="28">
        <v>12759.896779056549</v>
      </c>
      <c r="BR58" s="28">
        <v>12759.896779056549</v>
      </c>
      <c r="BS58" s="29">
        <v>12759.896779056549</v>
      </c>
      <c r="BT58" s="27">
        <f>'[8]сводный расчет'!$T$106</f>
        <v>536.13542966839304</v>
      </c>
      <c r="BU58" s="28">
        <v>14190.285072090985</v>
      </c>
      <c r="BV58" s="28">
        <v>14190.285072090985</v>
      </c>
      <c r="BW58" s="28">
        <v>14190.285072090985</v>
      </c>
      <c r="BX58" s="28">
        <v>14190.285072090985</v>
      </c>
      <c r="BY58" s="28">
        <v>14190.285072090985</v>
      </c>
      <c r="BZ58" s="28">
        <v>14190.285072090985</v>
      </c>
      <c r="CA58" s="28">
        <v>14190.285072090985</v>
      </c>
      <c r="CB58" s="28">
        <v>14190.285072090985</v>
      </c>
      <c r="CC58" s="28">
        <v>14190.285072090985</v>
      </c>
      <c r="CD58" s="28">
        <v>14190.285072090985</v>
      </c>
      <c r="CE58" s="28">
        <v>14190.285072090985</v>
      </c>
      <c r="CF58" s="28">
        <v>14190.285072090985</v>
      </c>
      <c r="CG58" s="28">
        <v>14190.285072090985</v>
      </c>
      <c r="CH58" s="28">
        <v>14190.285072090985</v>
      </c>
      <c r="CI58" s="28">
        <v>14190.285072090985</v>
      </c>
      <c r="CJ58" s="29">
        <v>14190.285072090985</v>
      </c>
      <c r="CK58" s="27">
        <f>'[8]сводный расчет'!$V$106+'[8]сводный расчет'!$V$97</f>
        <v>5847.1041634952162</v>
      </c>
      <c r="CL58" s="28">
        <v>14232.572121605817</v>
      </c>
      <c r="CM58" s="28">
        <v>14232.572121605817</v>
      </c>
      <c r="CN58" s="28">
        <v>14232.572121605817</v>
      </c>
      <c r="CO58" s="28">
        <v>14232.572121605817</v>
      </c>
      <c r="CP58" s="28">
        <v>14232.572121605817</v>
      </c>
      <c r="CQ58" s="28">
        <v>14232.572121605817</v>
      </c>
      <c r="CR58" s="28">
        <v>14232.572121605817</v>
      </c>
      <c r="CS58" s="28">
        <v>14232.572121605817</v>
      </c>
      <c r="CT58" s="28">
        <v>14232.572121605817</v>
      </c>
      <c r="CU58" s="28">
        <v>14232.572121605817</v>
      </c>
      <c r="CV58" s="28">
        <v>14232.572121605817</v>
      </c>
      <c r="CW58" s="28">
        <v>14232.572121605817</v>
      </c>
      <c r="CX58" s="28">
        <v>14232.572121605817</v>
      </c>
      <c r="CY58" s="28">
        <v>14232.572121605817</v>
      </c>
      <c r="CZ58" s="28">
        <v>14232.572121605817</v>
      </c>
      <c r="DA58" s="29">
        <v>14232.572121605817</v>
      </c>
      <c r="DD58" s="3">
        <v>14232.572121605817</v>
      </c>
      <c r="DE58" s="3">
        <v>14232.572121605817</v>
      </c>
      <c r="DO58" s="81">
        <v>0</v>
      </c>
      <c r="DP58" s="86">
        <v>536.13542966839304</v>
      </c>
      <c r="DQ58" s="86">
        <v>5847.1041634952162</v>
      </c>
      <c r="DR58" s="81" t="b">
        <f t="shared" si="0"/>
        <v>1</v>
      </c>
      <c r="DS58" s="81" t="b">
        <f t="shared" si="1"/>
        <v>1</v>
      </c>
      <c r="DT58" s="81" t="b">
        <f t="shared" si="2"/>
        <v>1</v>
      </c>
    </row>
    <row r="59" spans="1:124" s="3" customFormat="1" ht="27.75" customHeight="1" x14ac:dyDescent="0.2">
      <c r="A59" s="16" t="s">
        <v>72</v>
      </c>
      <c r="B59" s="16"/>
      <c r="C59" s="16"/>
      <c r="D59" s="16"/>
      <c r="E59" s="16"/>
      <c r="F59" s="16"/>
      <c r="G59" s="16"/>
      <c r="H59" s="17" t="s">
        <v>73</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t="s">
        <v>30</v>
      </c>
      <c r="AK59" s="19"/>
      <c r="AL59" s="19"/>
      <c r="AM59" s="19"/>
      <c r="AN59" s="19"/>
      <c r="AO59" s="19"/>
      <c r="AP59" s="19"/>
      <c r="AQ59" s="19"/>
      <c r="AR59" s="19"/>
      <c r="AS59" s="19"/>
      <c r="AT59" s="19"/>
      <c r="AU59" s="19"/>
      <c r="AV59" s="19"/>
      <c r="AW59" s="19"/>
      <c r="AX59" s="19"/>
      <c r="AY59" s="20"/>
      <c r="AZ59" s="18">
        <v>0</v>
      </c>
      <c r="BA59" s="19"/>
      <c r="BB59" s="19"/>
      <c r="BC59" s="19"/>
      <c r="BD59" s="19"/>
      <c r="BE59" s="19"/>
      <c r="BF59" s="19"/>
      <c r="BG59" s="19"/>
      <c r="BH59" s="19"/>
      <c r="BI59" s="19"/>
      <c r="BJ59" s="19"/>
      <c r="BK59" s="19"/>
      <c r="BL59" s="19"/>
      <c r="BM59" s="19"/>
      <c r="BN59" s="19"/>
      <c r="BO59" s="19"/>
      <c r="BP59" s="19"/>
      <c r="BQ59" s="19"/>
      <c r="BR59" s="19"/>
      <c r="BS59" s="20"/>
      <c r="BT59" s="18">
        <v>0</v>
      </c>
      <c r="BU59" s="19"/>
      <c r="BV59" s="19"/>
      <c r="BW59" s="19"/>
      <c r="BX59" s="19"/>
      <c r="BY59" s="19"/>
      <c r="BZ59" s="19"/>
      <c r="CA59" s="19"/>
      <c r="CB59" s="19"/>
      <c r="CC59" s="19"/>
      <c r="CD59" s="19"/>
      <c r="CE59" s="19"/>
      <c r="CF59" s="19"/>
      <c r="CG59" s="19"/>
      <c r="CH59" s="19"/>
      <c r="CI59" s="19"/>
      <c r="CJ59" s="20"/>
      <c r="CK59" s="18">
        <v>0</v>
      </c>
      <c r="CL59" s="19"/>
      <c r="CM59" s="19"/>
      <c r="CN59" s="19"/>
      <c r="CO59" s="19"/>
      <c r="CP59" s="19"/>
      <c r="CQ59" s="19"/>
      <c r="CR59" s="19"/>
      <c r="CS59" s="19"/>
      <c r="CT59" s="19"/>
      <c r="CU59" s="19"/>
      <c r="CV59" s="19"/>
      <c r="CW59" s="19"/>
      <c r="CX59" s="19"/>
      <c r="CY59" s="19"/>
      <c r="CZ59" s="19"/>
      <c r="DA59" s="20"/>
      <c r="DO59" s="81">
        <v>0</v>
      </c>
      <c r="DP59" s="86">
        <v>0</v>
      </c>
      <c r="DQ59" s="86">
        <v>0</v>
      </c>
      <c r="DR59" s="81" t="b">
        <f t="shared" si="0"/>
        <v>1</v>
      </c>
      <c r="DS59" s="81" t="b">
        <f t="shared" si="1"/>
        <v>1</v>
      </c>
      <c r="DT59" s="81" t="b">
        <f t="shared" si="2"/>
        <v>1</v>
      </c>
    </row>
    <row r="60" spans="1:124" s="3" customFormat="1" ht="54" customHeight="1" x14ac:dyDescent="0.2">
      <c r="A60" s="16" t="s">
        <v>74</v>
      </c>
      <c r="B60" s="16"/>
      <c r="C60" s="16"/>
      <c r="D60" s="16"/>
      <c r="E60" s="16"/>
      <c r="F60" s="16"/>
      <c r="G60" s="16"/>
      <c r="H60" s="17" t="s">
        <v>75</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c r="AK60" s="19"/>
      <c r="AL60" s="19"/>
      <c r="AM60" s="19"/>
      <c r="AN60" s="19"/>
      <c r="AO60" s="19"/>
      <c r="AP60" s="19"/>
      <c r="AQ60" s="19"/>
      <c r="AR60" s="19"/>
      <c r="AS60" s="19"/>
      <c r="AT60" s="19"/>
      <c r="AU60" s="19"/>
      <c r="AV60" s="19"/>
      <c r="AW60" s="19"/>
      <c r="AX60" s="19"/>
      <c r="AY60" s="20"/>
      <c r="AZ60" s="36">
        <v>0</v>
      </c>
      <c r="BA60" s="37"/>
      <c r="BB60" s="37"/>
      <c r="BC60" s="37"/>
      <c r="BD60" s="37"/>
      <c r="BE60" s="37"/>
      <c r="BF60" s="37"/>
      <c r="BG60" s="37"/>
      <c r="BH60" s="37"/>
      <c r="BI60" s="37"/>
      <c r="BJ60" s="37"/>
      <c r="BK60" s="37"/>
      <c r="BL60" s="37"/>
      <c r="BM60" s="37"/>
      <c r="BN60" s="37"/>
      <c r="BO60" s="37"/>
      <c r="BP60" s="37"/>
      <c r="BQ60" s="37"/>
      <c r="BR60" s="37"/>
      <c r="BS60" s="38"/>
      <c r="BT60" s="36">
        <v>0</v>
      </c>
      <c r="BU60" s="37"/>
      <c r="BV60" s="37"/>
      <c r="BW60" s="37"/>
      <c r="BX60" s="37"/>
      <c r="BY60" s="37"/>
      <c r="BZ60" s="37"/>
      <c r="CA60" s="37"/>
      <c r="CB60" s="37"/>
      <c r="CC60" s="37"/>
      <c r="CD60" s="37"/>
      <c r="CE60" s="37"/>
      <c r="CF60" s="37"/>
      <c r="CG60" s="37"/>
      <c r="CH60" s="37"/>
      <c r="CI60" s="37"/>
      <c r="CJ60" s="38"/>
      <c r="CK60" s="36">
        <v>0</v>
      </c>
      <c r="CL60" s="37"/>
      <c r="CM60" s="37"/>
      <c r="CN60" s="37"/>
      <c r="CO60" s="37"/>
      <c r="CP60" s="37"/>
      <c r="CQ60" s="37"/>
      <c r="CR60" s="37"/>
      <c r="CS60" s="37"/>
      <c r="CT60" s="37"/>
      <c r="CU60" s="37"/>
      <c r="CV60" s="37"/>
      <c r="CW60" s="37"/>
      <c r="CX60" s="37"/>
      <c r="CY60" s="37"/>
      <c r="CZ60" s="37"/>
      <c r="DA60" s="38"/>
      <c r="DO60" s="81">
        <v>0</v>
      </c>
      <c r="DP60" s="86">
        <v>0</v>
      </c>
      <c r="DQ60" s="86">
        <v>0</v>
      </c>
      <c r="DR60" s="81" t="b">
        <f t="shared" si="0"/>
        <v>1</v>
      </c>
      <c r="DS60" s="81" t="b">
        <f t="shared" si="1"/>
        <v>1</v>
      </c>
      <c r="DT60" s="81" t="b">
        <f t="shared" si="2"/>
        <v>1</v>
      </c>
    </row>
    <row r="61" spans="1:124" s="3" customFormat="1" ht="15" customHeight="1" x14ac:dyDescent="0.2">
      <c r="A61" s="16" t="s">
        <v>76</v>
      </c>
      <c r="B61" s="16"/>
      <c r="C61" s="16"/>
      <c r="D61" s="16"/>
      <c r="E61" s="16"/>
      <c r="F61" s="16"/>
      <c r="G61" s="16"/>
      <c r="H61" s="17" t="s">
        <v>78</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t="s">
        <v>77</v>
      </c>
      <c r="AK61" s="19"/>
      <c r="AL61" s="19"/>
      <c r="AM61" s="19"/>
      <c r="AN61" s="19"/>
      <c r="AO61" s="19"/>
      <c r="AP61" s="19"/>
      <c r="AQ61" s="19"/>
      <c r="AR61" s="19"/>
      <c r="AS61" s="19"/>
      <c r="AT61" s="19"/>
      <c r="AU61" s="19"/>
      <c r="AV61" s="19"/>
      <c r="AW61" s="19"/>
      <c r="AX61" s="19"/>
      <c r="AY61" s="20"/>
      <c r="AZ61" s="27">
        <f>'[8]сводный расчет'!$R$11</f>
        <v>445.154</v>
      </c>
      <c r="BA61" s="28">
        <v>12759.896779056549</v>
      </c>
      <c r="BB61" s="28">
        <v>12759.896779056549</v>
      </c>
      <c r="BC61" s="28">
        <v>12759.896779056549</v>
      </c>
      <c r="BD61" s="28">
        <v>12759.896779056549</v>
      </c>
      <c r="BE61" s="28">
        <v>12759.896779056549</v>
      </c>
      <c r="BF61" s="28">
        <v>12759.896779056549</v>
      </c>
      <c r="BG61" s="28">
        <v>12759.896779056549</v>
      </c>
      <c r="BH61" s="28">
        <v>12759.896779056549</v>
      </c>
      <c r="BI61" s="28">
        <v>12759.896779056549</v>
      </c>
      <c r="BJ61" s="28">
        <v>12759.896779056549</v>
      </c>
      <c r="BK61" s="28">
        <v>12759.896779056549</v>
      </c>
      <c r="BL61" s="28">
        <v>12759.896779056549</v>
      </c>
      <c r="BM61" s="28">
        <v>12759.896779056549</v>
      </c>
      <c r="BN61" s="28">
        <v>12759.896779056549</v>
      </c>
      <c r="BO61" s="28">
        <v>12759.896779056549</v>
      </c>
      <c r="BP61" s="28">
        <v>12759.896779056549</v>
      </c>
      <c r="BQ61" s="28">
        <v>12759.896779056549</v>
      </c>
      <c r="BR61" s="28">
        <v>12759.896779056549</v>
      </c>
      <c r="BS61" s="29">
        <v>12759.896779056549</v>
      </c>
      <c r="BT61" s="27">
        <f>'[8]сводный расчет'!$T$11</f>
        <v>445.154</v>
      </c>
      <c r="BU61" s="28">
        <v>14190.285072090985</v>
      </c>
      <c r="BV61" s="28">
        <v>14190.285072090985</v>
      </c>
      <c r="BW61" s="28">
        <v>14190.285072090985</v>
      </c>
      <c r="BX61" s="28">
        <v>14190.285072090985</v>
      </c>
      <c r="BY61" s="28">
        <v>14190.285072090985</v>
      </c>
      <c r="BZ61" s="28">
        <v>14190.285072090985</v>
      </c>
      <c r="CA61" s="28">
        <v>14190.285072090985</v>
      </c>
      <c r="CB61" s="28">
        <v>14190.285072090985</v>
      </c>
      <c r="CC61" s="28">
        <v>14190.285072090985</v>
      </c>
      <c r="CD61" s="28">
        <v>14190.285072090985</v>
      </c>
      <c r="CE61" s="28">
        <v>14190.285072090985</v>
      </c>
      <c r="CF61" s="28">
        <v>14190.285072090985</v>
      </c>
      <c r="CG61" s="28">
        <v>14190.285072090985</v>
      </c>
      <c r="CH61" s="28">
        <v>14190.285072090985</v>
      </c>
      <c r="CI61" s="28">
        <v>14190.285072090985</v>
      </c>
      <c r="CJ61" s="29">
        <v>14190.285072090985</v>
      </c>
      <c r="CK61" s="27">
        <f>'[8]сводный расчет'!$V$11</f>
        <v>445.154</v>
      </c>
      <c r="CL61" s="28">
        <v>14232.572121605817</v>
      </c>
      <c r="CM61" s="28">
        <v>14232.572121605817</v>
      </c>
      <c r="CN61" s="28">
        <v>14232.572121605817</v>
      </c>
      <c r="CO61" s="28">
        <v>14232.572121605817</v>
      </c>
      <c r="CP61" s="28">
        <v>14232.572121605817</v>
      </c>
      <c r="CQ61" s="28">
        <v>14232.572121605817</v>
      </c>
      <c r="CR61" s="28">
        <v>14232.572121605817</v>
      </c>
      <c r="CS61" s="28">
        <v>14232.572121605817</v>
      </c>
      <c r="CT61" s="28">
        <v>14232.572121605817</v>
      </c>
      <c r="CU61" s="28">
        <v>14232.572121605817</v>
      </c>
      <c r="CV61" s="28">
        <v>14232.572121605817</v>
      </c>
      <c r="CW61" s="28">
        <v>14232.572121605817</v>
      </c>
      <c r="CX61" s="28">
        <v>14232.572121605817</v>
      </c>
      <c r="CY61" s="28">
        <v>14232.572121605817</v>
      </c>
      <c r="CZ61" s="28">
        <v>14232.572121605817</v>
      </c>
      <c r="DA61" s="29">
        <v>14232.572121605817</v>
      </c>
      <c r="DD61" s="3">
        <v>14232.572121605817</v>
      </c>
      <c r="DE61" s="3">
        <v>14232.572121605817</v>
      </c>
      <c r="DO61" s="81">
        <v>445.154</v>
      </c>
      <c r="DP61" s="86">
        <v>445.154</v>
      </c>
      <c r="DQ61" s="86">
        <v>445.154</v>
      </c>
      <c r="DR61" s="81" t="b">
        <f t="shared" si="0"/>
        <v>1</v>
      </c>
      <c r="DS61" s="81" t="b">
        <f t="shared" si="1"/>
        <v>1</v>
      </c>
      <c r="DT61" s="81" t="b">
        <f t="shared" si="2"/>
        <v>1</v>
      </c>
    </row>
    <row r="62" spans="1:124" s="3" customFormat="1" ht="40.5" customHeight="1" x14ac:dyDescent="0.2">
      <c r="A62" s="16" t="s">
        <v>79</v>
      </c>
      <c r="B62" s="16"/>
      <c r="C62" s="16"/>
      <c r="D62" s="16"/>
      <c r="E62" s="16"/>
      <c r="F62" s="16"/>
      <c r="G62" s="16"/>
      <c r="H62" s="17" t="s">
        <v>81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80</v>
      </c>
      <c r="AK62" s="19"/>
      <c r="AL62" s="19"/>
      <c r="AM62" s="19"/>
      <c r="AN62" s="19"/>
      <c r="AO62" s="19"/>
      <c r="AP62" s="19"/>
      <c r="AQ62" s="19"/>
      <c r="AR62" s="19"/>
      <c r="AS62" s="19"/>
      <c r="AT62" s="19"/>
      <c r="AU62" s="19"/>
      <c r="AV62" s="19"/>
      <c r="AW62" s="19"/>
      <c r="AX62" s="19"/>
      <c r="AY62" s="20"/>
      <c r="AZ62" s="27">
        <f>AZ51/AZ61</f>
        <v>52.164745914623147</v>
      </c>
      <c r="BA62" s="28">
        <f t="shared" ref="BA62:BS62" si="4">BA50/BA61</f>
        <v>0</v>
      </c>
      <c r="BB62" s="28">
        <f t="shared" si="4"/>
        <v>0</v>
      </c>
      <c r="BC62" s="28">
        <f t="shared" si="4"/>
        <v>0</v>
      </c>
      <c r="BD62" s="28">
        <f t="shared" si="4"/>
        <v>0</v>
      </c>
      <c r="BE62" s="28">
        <f t="shared" si="4"/>
        <v>0</v>
      </c>
      <c r="BF62" s="28">
        <f t="shared" si="4"/>
        <v>0</v>
      </c>
      <c r="BG62" s="28">
        <f t="shared" si="4"/>
        <v>0</v>
      </c>
      <c r="BH62" s="28">
        <f t="shared" si="4"/>
        <v>0</v>
      </c>
      <c r="BI62" s="28">
        <f t="shared" si="4"/>
        <v>0</v>
      </c>
      <c r="BJ62" s="28">
        <f t="shared" si="4"/>
        <v>0</v>
      </c>
      <c r="BK62" s="28">
        <f t="shared" si="4"/>
        <v>0</v>
      </c>
      <c r="BL62" s="28">
        <f t="shared" si="4"/>
        <v>0</v>
      </c>
      <c r="BM62" s="28">
        <f t="shared" si="4"/>
        <v>0</v>
      </c>
      <c r="BN62" s="28">
        <f t="shared" si="4"/>
        <v>0</v>
      </c>
      <c r="BO62" s="28">
        <f t="shared" si="4"/>
        <v>0</v>
      </c>
      <c r="BP62" s="28">
        <f t="shared" si="4"/>
        <v>0</v>
      </c>
      <c r="BQ62" s="28">
        <f t="shared" si="4"/>
        <v>0</v>
      </c>
      <c r="BR62" s="28">
        <f t="shared" si="4"/>
        <v>0</v>
      </c>
      <c r="BS62" s="29">
        <f t="shared" si="4"/>
        <v>0</v>
      </c>
      <c r="BT62" s="27">
        <f>BT51/BT61</f>
        <v>39.899278751080374</v>
      </c>
      <c r="BU62" s="28"/>
      <c r="BV62" s="28"/>
      <c r="BW62" s="28"/>
      <c r="BX62" s="28"/>
      <c r="BY62" s="28"/>
      <c r="BZ62" s="28"/>
      <c r="CA62" s="28"/>
      <c r="CB62" s="28"/>
      <c r="CC62" s="28"/>
      <c r="CD62" s="28"/>
      <c r="CE62" s="28"/>
      <c r="CF62" s="28"/>
      <c r="CG62" s="28"/>
      <c r="CH62" s="28"/>
      <c r="CI62" s="28"/>
      <c r="CJ62" s="29"/>
      <c r="CK62" s="27">
        <f>CK51/CK61</f>
        <v>67.219407504044739</v>
      </c>
      <c r="CL62" s="28"/>
      <c r="CM62" s="28"/>
      <c r="CN62" s="28"/>
      <c r="CO62" s="28"/>
      <c r="CP62" s="28"/>
      <c r="CQ62" s="28"/>
      <c r="CR62" s="28"/>
      <c r="CS62" s="28"/>
      <c r="CT62" s="28"/>
      <c r="CU62" s="28"/>
      <c r="CV62" s="28"/>
      <c r="CW62" s="28"/>
      <c r="CX62" s="28"/>
      <c r="CY62" s="28"/>
      <c r="CZ62" s="28"/>
      <c r="DA62" s="29"/>
      <c r="DO62" s="81">
        <v>52.164745914623147</v>
      </c>
      <c r="DP62" s="86">
        <v>39.899278751080374</v>
      </c>
      <c r="DQ62" s="86">
        <v>67.219407504044739</v>
      </c>
      <c r="DR62" s="81" t="b">
        <f t="shared" si="0"/>
        <v>1</v>
      </c>
      <c r="DS62" s="81" t="b">
        <f t="shared" si="1"/>
        <v>1</v>
      </c>
      <c r="DT62" s="81" t="b">
        <f t="shared" si="2"/>
        <v>1</v>
      </c>
    </row>
    <row r="63" spans="1:124" s="3" customFormat="1" ht="54" customHeight="1" x14ac:dyDescent="0.2">
      <c r="A63" s="16" t="s">
        <v>82</v>
      </c>
      <c r="B63" s="16"/>
      <c r="C63" s="16"/>
      <c r="D63" s="16"/>
      <c r="E63" s="16"/>
      <c r="F63" s="16"/>
      <c r="G63" s="16"/>
      <c r="H63" s="17" t="s">
        <v>83</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c r="AK63" s="19"/>
      <c r="AL63" s="19"/>
      <c r="AM63" s="19"/>
      <c r="AN63" s="19"/>
      <c r="AO63" s="19"/>
      <c r="AP63" s="19"/>
      <c r="AQ63" s="19"/>
      <c r="AR63" s="19"/>
      <c r="AS63" s="19"/>
      <c r="AT63" s="19"/>
      <c r="AU63" s="19"/>
      <c r="AV63" s="19"/>
      <c r="AW63" s="19"/>
      <c r="AX63" s="19"/>
      <c r="AY63" s="20"/>
      <c r="AZ63" s="18"/>
      <c r="BA63" s="19"/>
      <c r="BB63" s="19"/>
      <c r="BC63" s="19"/>
      <c r="BD63" s="19"/>
      <c r="BE63" s="19"/>
      <c r="BF63" s="19"/>
      <c r="BG63" s="19"/>
      <c r="BH63" s="19"/>
      <c r="BI63" s="19"/>
      <c r="BJ63" s="19"/>
      <c r="BK63" s="19"/>
      <c r="BL63" s="19"/>
      <c r="BM63" s="19"/>
      <c r="BN63" s="19"/>
      <c r="BO63" s="19"/>
      <c r="BP63" s="19"/>
      <c r="BQ63" s="19"/>
      <c r="BR63" s="19"/>
      <c r="BS63" s="20"/>
      <c r="BT63" s="18"/>
      <c r="BU63" s="19"/>
      <c r="BV63" s="19"/>
      <c r="BW63" s="19"/>
      <c r="BX63" s="19"/>
      <c r="BY63" s="19"/>
      <c r="BZ63" s="19"/>
      <c r="CA63" s="19"/>
      <c r="CB63" s="19"/>
      <c r="CC63" s="19"/>
      <c r="CD63" s="19"/>
      <c r="CE63" s="19"/>
      <c r="CF63" s="19"/>
      <c r="CG63" s="19"/>
      <c r="CH63" s="19"/>
      <c r="CI63" s="19"/>
      <c r="CJ63" s="20"/>
      <c r="CK63" s="18"/>
      <c r="CL63" s="19"/>
      <c r="CM63" s="19"/>
      <c r="CN63" s="19"/>
      <c r="CO63" s="19"/>
      <c r="CP63" s="19"/>
      <c r="CQ63" s="19"/>
      <c r="CR63" s="19"/>
      <c r="CS63" s="19"/>
      <c r="CT63" s="19"/>
      <c r="CU63" s="19"/>
      <c r="CV63" s="19"/>
      <c r="CW63" s="19"/>
      <c r="CX63" s="19"/>
      <c r="CY63" s="19"/>
      <c r="CZ63" s="19"/>
      <c r="DA63" s="20"/>
      <c r="DO63" s="81">
        <v>0</v>
      </c>
      <c r="DP63" s="86">
        <v>0</v>
      </c>
      <c r="DQ63" s="86">
        <v>0</v>
      </c>
      <c r="DR63" s="81" t="b">
        <f t="shared" si="0"/>
        <v>1</v>
      </c>
      <c r="DS63" s="81" t="b">
        <f t="shared" si="1"/>
        <v>1</v>
      </c>
      <c r="DT63" s="81" t="b">
        <f t="shared" si="2"/>
        <v>1</v>
      </c>
    </row>
    <row r="64" spans="1:124" s="3" customFormat="1" ht="27.75" customHeight="1" x14ac:dyDescent="0.2">
      <c r="A64" s="16" t="s">
        <v>84</v>
      </c>
      <c r="B64" s="16"/>
      <c r="C64" s="16"/>
      <c r="D64" s="16"/>
      <c r="E64" s="16"/>
      <c r="F64" s="16"/>
      <c r="G64" s="16"/>
      <c r="H64" s="17" t="s">
        <v>86</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t="s">
        <v>85</v>
      </c>
      <c r="AK64" s="19"/>
      <c r="AL64" s="19"/>
      <c r="AM64" s="19"/>
      <c r="AN64" s="19"/>
      <c r="AO64" s="19"/>
      <c r="AP64" s="19"/>
      <c r="AQ64" s="19"/>
      <c r="AR64" s="19"/>
      <c r="AS64" s="19"/>
      <c r="AT64" s="19"/>
      <c r="AU64" s="19"/>
      <c r="AV64" s="19"/>
      <c r="AW64" s="19"/>
      <c r="AX64" s="19"/>
      <c r="AY64" s="20"/>
      <c r="AZ64" s="27">
        <f>'[8]сводный расчет'!$R$149</f>
        <v>9.0768034472321766</v>
      </c>
      <c r="BA64" s="28">
        <v>12759.896779056549</v>
      </c>
      <c r="BB64" s="28">
        <v>12759.896779056549</v>
      </c>
      <c r="BC64" s="28">
        <v>12759.896779056549</v>
      </c>
      <c r="BD64" s="28">
        <v>12759.896779056549</v>
      </c>
      <c r="BE64" s="28">
        <v>12759.896779056549</v>
      </c>
      <c r="BF64" s="28">
        <v>12759.896779056549</v>
      </c>
      <c r="BG64" s="28">
        <v>12759.896779056549</v>
      </c>
      <c r="BH64" s="28">
        <v>12759.896779056549</v>
      </c>
      <c r="BI64" s="28">
        <v>12759.896779056549</v>
      </c>
      <c r="BJ64" s="28">
        <v>12759.896779056549</v>
      </c>
      <c r="BK64" s="28">
        <v>12759.896779056549</v>
      </c>
      <c r="BL64" s="28">
        <v>12759.896779056549</v>
      </c>
      <c r="BM64" s="28">
        <v>12759.896779056549</v>
      </c>
      <c r="BN64" s="28">
        <v>12759.896779056549</v>
      </c>
      <c r="BO64" s="28">
        <v>12759.896779056549</v>
      </c>
      <c r="BP64" s="28">
        <v>12759.896779056549</v>
      </c>
      <c r="BQ64" s="28">
        <v>12759.896779056549</v>
      </c>
      <c r="BR64" s="28">
        <v>12759.896779056549</v>
      </c>
      <c r="BS64" s="29">
        <v>12759.896779056549</v>
      </c>
      <c r="BT64" s="27">
        <f>'[8]сводный расчет'!$T$149</f>
        <v>8.5670517735316167</v>
      </c>
      <c r="BU64" s="28">
        <v>14190.285072090985</v>
      </c>
      <c r="BV64" s="28">
        <v>14190.285072090985</v>
      </c>
      <c r="BW64" s="28">
        <v>14190.285072090985</v>
      </c>
      <c r="BX64" s="28">
        <v>14190.285072090985</v>
      </c>
      <c r="BY64" s="28">
        <v>14190.285072090985</v>
      </c>
      <c r="BZ64" s="28">
        <v>14190.285072090985</v>
      </c>
      <c r="CA64" s="28">
        <v>14190.285072090985</v>
      </c>
      <c r="CB64" s="28">
        <v>14190.285072090985</v>
      </c>
      <c r="CC64" s="28">
        <v>14190.285072090985</v>
      </c>
      <c r="CD64" s="28">
        <v>14190.285072090985</v>
      </c>
      <c r="CE64" s="28">
        <v>14190.285072090985</v>
      </c>
      <c r="CF64" s="28">
        <v>14190.285072090985</v>
      </c>
      <c r="CG64" s="28">
        <v>14190.285072090985</v>
      </c>
      <c r="CH64" s="28">
        <v>14190.285072090985</v>
      </c>
      <c r="CI64" s="28">
        <v>14190.285072090985</v>
      </c>
      <c r="CJ64" s="29">
        <v>14190.285072090985</v>
      </c>
      <c r="CK64" s="27">
        <f>'[8]сводный расчет'!$V$149</f>
        <v>8.6565037775044456</v>
      </c>
      <c r="CL64" s="28">
        <v>14232.572121605817</v>
      </c>
      <c r="CM64" s="28">
        <v>14232.572121605817</v>
      </c>
      <c r="CN64" s="28">
        <v>14232.572121605817</v>
      </c>
      <c r="CO64" s="28">
        <v>14232.572121605817</v>
      </c>
      <c r="CP64" s="28">
        <v>14232.572121605817</v>
      </c>
      <c r="CQ64" s="28">
        <v>14232.572121605817</v>
      </c>
      <c r="CR64" s="28">
        <v>14232.572121605817</v>
      </c>
      <c r="CS64" s="28">
        <v>14232.572121605817</v>
      </c>
      <c r="CT64" s="28">
        <v>14232.572121605817</v>
      </c>
      <c r="CU64" s="28">
        <v>14232.572121605817</v>
      </c>
      <c r="CV64" s="28">
        <v>14232.572121605817</v>
      </c>
      <c r="CW64" s="28">
        <v>14232.572121605817</v>
      </c>
      <c r="CX64" s="28">
        <v>14232.572121605817</v>
      </c>
      <c r="CY64" s="28">
        <v>14232.572121605817</v>
      </c>
      <c r="CZ64" s="28">
        <v>14232.572121605817</v>
      </c>
      <c r="DA64" s="29">
        <v>14232.572121605817</v>
      </c>
      <c r="DD64" s="3">
        <v>14232.572121605817</v>
      </c>
      <c r="DE64" s="3">
        <v>14232.572121605817</v>
      </c>
      <c r="DO64" s="81">
        <v>9.0768034472321766</v>
      </c>
      <c r="DP64" s="86">
        <v>8.5670517735316167</v>
      </c>
      <c r="DQ64" s="86">
        <v>8.6565037775044456</v>
      </c>
      <c r="DR64" s="81" t="b">
        <f t="shared" si="0"/>
        <v>1</v>
      </c>
      <c r="DS64" s="81" t="b">
        <f t="shared" si="1"/>
        <v>1</v>
      </c>
      <c r="DT64" s="81" t="b">
        <f t="shared" si="2"/>
        <v>1</v>
      </c>
    </row>
    <row r="65" spans="1:124" s="3" customFormat="1" ht="27.75" customHeight="1" x14ac:dyDescent="0.2">
      <c r="A65" s="16" t="s">
        <v>87</v>
      </c>
      <c r="B65" s="16"/>
      <c r="C65" s="16"/>
      <c r="D65" s="16"/>
      <c r="E65" s="16"/>
      <c r="F65" s="16"/>
      <c r="G65" s="16"/>
      <c r="H65" s="17" t="s">
        <v>89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88</v>
      </c>
      <c r="AK65" s="19"/>
      <c r="AL65" s="19"/>
      <c r="AM65" s="19"/>
      <c r="AN65" s="19"/>
      <c r="AO65" s="19"/>
      <c r="AP65" s="19"/>
      <c r="AQ65" s="19"/>
      <c r="AR65" s="19"/>
      <c r="AS65" s="19"/>
      <c r="AT65" s="19"/>
      <c r="AU65" s="19"/>
      <c r="AV65" s="19"/>
      <c r="AW65" s="19"/>
      <c r="AX65" s="19"/>
      <c r="AY65" s="20"/>
      <c r="AZ65" s="27">
        <f>AZ54/AZ64/12</f>
        <v>82.744172020421402</v>
      </c>
      <c r="BA65" s="28">
        <f t="shared" ref="BA65:BS65" si="5">BA53/BA64/12</f>
        <v>0</v>
      </c>
      <c r="BB65" s="28">
        <f t="shared" si="5"/>
        <v>0</v>
      </c>
      <c r="BC65" s="28">
        <f t="shared" si="5"/>
        <v>0</v>
      </c>
      <c r="BD65" s="28">
        <f t="shared" si="5"/>
        <v>0</v>
      </c>
      <c r="BE65" s="28">
        <f t="shared" si="5"/>
        <v>0</v>
      </c>
      <c r="BF65" s="28">
        <f t="shared" si="5"/>
        <v>0</v>
      </c>
      <c r="BG65" s="28">
        <f t="shared" si="5"/>
        <v>0</v>
      </c>
      <c r="BH65" s="28">
        <f t="shared" si="5"/>
        <v>0</v>
      </c>
      <c r="BI65" s="28">
        <f t="shared" si="5"/>
        <v>0</v>
      </c>
      <c r="BJ65" s="28">
        <f t="shared" si="5"/>
        <v>0</v>
      </c>
      <c r="BK65" s="28">
        <f t="shared" si="5"/>
        <v>0</v>
      </c>
      <c r="BL65" s="28">
        <f t="shared" si="5"/>
        <v>0</v>
      </c>
      <c r="BM65" s="28">
        <f t="shared" si="5"/>
        <v>0</v>
      </c>
      <c r="BN65" s="28">
        <f t="shared" si="5"/>
        <v>0</v>
      </c>
      <c r="BO65" s="28">
        <f t="shared" si="5"/>
        <v>0</v>
      </c>
      <c r="BP65" s="28">
        <f t="shared" si="5"/>
        <v>0</v>
      </c>
      <c r="BQ65" s="28">
        <f t="shared" si="5"/>
        <v>0</v>
      </c>
      <c r="BR65" s="28">
        <f t="shared" si="5"/>
        <v>0</v>
      </c>
      <c r="BS65" s="29">
        <f t="shared" si="5"/>
        <v>0</v>
      </c>
      <c r="BT65" s="27">
        <f>BT54/BT64/12</f>
        <v>73.945673765028246</v>
      </c>
      <c r="BU65" s="28"/>
      <c r="BV65" s="28"/>
      <c r="BW65" s="28"/>
      <c r="BX65" s="28"/>
      <c r="BY65" s="28"/>
      <c r="BZ65" s="28"/>
      <c r="CA65" s="28"/>
      <c r="CB65" s="28"/>
      <c r="CC65" s="28"/>
      <c r="CD65" s="28"/>
      <c r="CE65" s="28"/>
      <c r="CF65" s="28"/>
      <c r="CG65" s="28"/>
      <c r="CH65" s="28"/>
      <c r="CI65" s="28"/>
      <c r="CJ65" s="29"/>
      <c r="CK65" s="27">
        <f>CK54/CK64/12</f>
        <v>72.929079587595908</v>
      </c>
      <c r="CL65" s="28"/>
      <c r="CM65" s="28"/>
      <c r="CN65" s="28"/>
      <c r="CO65" s="28"/>
      <c r="CP65" s="28"/>
      <c r="CQ65" s="28"/>
      <c r="CR65" s="28"/>
      <c r="CS65" s="28"/>
      <c r="CT65" s="28"/>
      <c r="CU65" s="28"/>
      <c r="CV65" s="28"/>
      <c r="CW65" s="28"/>
      <c r="CX65" s="28"/>
      <c r="CY65" s="28"/>
      <c r="CZ65" s="28"/>
      <c r="DA65" s="29"/>
      <c r="DO65" s="81">
        <v>82.744172020421402</v>
      </c>
      <c r="DP65" s="86">
        <v>73.945673765028246</v>
      </c>
      <c r="DQ65" s="86">
        <v>72.929079587595908</v>
      </c>
      <c r="DR65" s="81" t="b">
        <f t="shared" si="0"/>
        <v>1</v>
      </c>
      <c r="DS65" s="81" t="b">
        <f t="shared" si="1"/>
        <v>1</v>
      </c>
      <c r="DT65" s="81" t="b">
        <f t="shared" si="2"/>
        <v>1</v>
      </c>
    </row>
    <row r="66" spans="1:124" s="3" customFormat="1" ht="76.5" customHeight="1" x14ac:dyDescent="0.2">
      <c r="A66" s="16" t="s">
        <v>90</v>
      </c>
      <c r="B66" s="16"/>
      <c r="C66" s="16"/>
      <c r="D66" s="16"/>
      <c r="E66" s="16"/>
      <c r="F66" s="16"/>
      <c r="G66" s="16"/>
      <c r="H66" s="17" t="s">
        <v>91</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33" t="s">
        <v>295</v>
      </c>
      <c r="BA66" s="34"/>
      <c r="BB66" s="34"/>
      <c r="BC66" s="34"/>
      <c r="BD66" s="34"/>
      <c r="BE66" s="34"/>
      <c r="BF66" s="34"/>
      <c r="BG66" s="34"/>
      <c r="BH66" s="34"/>
      <c r="BI66" s="34"/>
      <c r="BJ66" s="34"/>
      <c r="BK66" s="34"/>
      <c r="BL66" s="34"/>
      <c r="BM66" s="34"/>
      <c r="BN66" s="34"/>
      <c r="BO66" s="34"/>
      <c r="BP66" s="34"/>
      <c r="BQ66" s="34"/>
      <c r="BR66" s="34"/>
      <c r="BS66" s="35"/>
      <c r="BT66" s="30" t="s">
        <v>296</v>
      </c>
      <c r="BU66" s="31"/>
      <c r="BV66" s="31"/>
      <c r="BW66" s="31"/>
      <c r="BX66" s="31"/>
      <c r="BY66" s="31"/>
      <c r="BZ66" s="31"/>
      <c r="CA66" s="31"/>
      <c r="CB66" s="31"/>
      <c r="CC66" s="31"/>
      <c r="CD66" s="31"/>
      <c r="CE66" s="31"/>
      <c r="CF66" s="31"/>
      <c r="CG66" s="31"/>
      <c r="CH66" s="31"/>
      <c r="CI66" s="31"/>
      <c r="CJ66" s="32"/>
      <c r="CK66" s="30" t="s">
        <v>296</v>
      </c>
      <c r="CL66" s="31"/>
      <c r="CM66" s="31"/>
      <c r="CN66" s="31"/>
      <c r="CO66" s="31"/>
      <c r="CP66" s="31"/>
      <c r="CQ66" s="31"/>
      <c r="CR66" s="31"/>
      <c r="CS66" s="31"/>
      <c r="CT66" s="31"/>
      <c r="CU66" s="31"/>
      <c r="CV66" s="31"/>
      <c r="CW66" s="31"/>
      <c r="CX66" s="31"/>
      <c r="CY66" s="31"/>
      <c r="CZ66" s="31"/>
      <c r="DA66" s="32"/>
      <c r="DO66" s="87" t="s">
        <v>295</v>
      </c>
      <c r="DP66" s="88" t="s">
        <v>296</v>
      </c>
      <c r="DQ66" s="88" t="s">
        <v>296</v>
      </c>
      <c r="DR66" s="81" t="b">
        <f t="shared" si="0"/>
        <v>1</v>
      </c>
      <c r="DS66" s="81" t="b">
        <f t="shared" si="1"/>
        <v>1</v>
      </c>
      <c r="DT66" s="81" t="b">
        <f t="shared" si="2"/>
        <v>1</v>
      </c>
    </row>
    <row r="67" spans="1:124" s="3" customFormat="1" ht="54" customHeight="1" x14ac:dyDescent="0.2">
      <c r="A67" s="16" t="s">
        <v>92</v>
      </c>
      <c r="B67" s="16"/>
      <c r="C67" s="16"/>
      <c r="D67" s="16"/>
      <c r="E67" s="16"/>
      <c r="F67" s="16"/>
      <c r="G67" s="16"/>
      <c r="H67" s="17" t="s">
        <v>93</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30</v>
      </c>
      <c r="AK67" s="19"/>
      <c r="AL67" s="19"/>
      <c r="AM67" s="19"/>
      <c r="AN67" s="19"/>
      <c r="AO67" s="19"/>
      <c r="AP67" s="19"/>
      <c r="AQ67" s="19"/>
      <c r="AR67" s="19"/>
      <c r="AS67" s="19"/>
      <c r="AT67" s="19"/>
      <c r="AU67" s="19"/>
      <c r="AV67" s="19"/>
      <c r="AW67" s="19"/>
      <c r="AX67" s="19"/>
      <c r="AY67" s="20"/>
      <c r="AZ67" s="18">
        <v>10</v>
      </c>
      <c r="BA67" s="19"/>
      <c r="BB67" s="19"/>
      <c r="BC67" s="19"/>
      <c r="BD67" s="19"/>
      <c r="BE67" s="19"/>
      <c r="BF67" s="19"/>
      <c r="BG67" s="19"/>
      <c r="BH67" s="19"/>
      <c r="BI67" s="19"/>
      <c r="BJ67" s="19"/>
      <c r="BK67" s="19"/>
      <c r="BL67" s="19"/>
      <c r="BM67" s="19"/>
      <c r="BN67" s="19"/>
      <c r="BO67" s="19"/>
      <c r="BP67" s="19"/>
      <c r="BQ67" s="19"/>
      <c r="BR67" s="19"/>
      <c r="BS67" s="20"/>
      <c r="BT67" s="18">
        <v>10</v>
      </c>
      <c r="BU67" s="19"/>
      <c r="BV67" s="19"/>
      <c r="BW67" s="19"/>
      <c r="BX67" s="19"/>
      <c r="BY67" s="19"/>
      <c r="BZ67" s="19"/>
      <c r="CA67" s="19"/>
      <c r="CB67" s="19"/>
      <c r="CC67" s="19"/>
      <c r="CD67" s="19"/>
      <c r="CE67" s="19"/>
      <c r="CF67" s="19"/>
      <c r="CG67" s="19"/>
      <c r="CH67" s="19"/>
      <c r="CI67" s="19"/>
      <c r="CJ67" s="20"/>
      <c r="CK67" s="18">
        <v>10</v>
      </c>
      <c r="CL67" s="19"/>
      <c r="CM67" s="19"/>
      <c r="CN67" s="19"/>
      <c r="CO67" s="19"/>
      <c r="CP67" s="19"/>
      <c r="CQ67" s="19"/>
      <c r="CR67" s="19"/>
      <c r="CS67" s="19"/>
      <c r="CT67" s="19"/>
      <c r="CU67" s="19"/>
      <c r="CV67" s="19"/>
      <c r="CW67" s="19"/>
      <c r="CX67" s="19"/>
      <c r="CY67" s="19"/>
      <c r="CZ67" s="19"/>
      <c r="DA67" s="20"/>
      <c r="DO67" s="81">
        <v>10</v>
      </c>
      <c r="DP67" s="86">
        <v>10</v>
      </c>
      <c r="DQ67" s="86">
        <v>10</v>
      </c>
      <c r="DR67" s="81" t="b">
        <f t="shared" si="0"/>
        <v>1</v>
      </c>
      <c r="DS67" s="81" t="b">
        <f t="shared" si="1"/>
        <v>1</v>
      </c>
      <c r="DT67" s="81" t="b">
        <f t="shared" si="2"/>
        <v>1</v>
      </c>
    </row>
    <row r="68" spans="1:124" s="3" customFormat="1" ht="66" customHeight="1" x14ac:dyDescent="0.2">
      <c r="A68" s="22" t="s">
        <v>94</v>
      </c>
      <c r="B68" s="22"/>
      <c r="C68" s="22"/>
      <c r="D68" s="22"/>
      <c r="E68" s="22"/>
      <c r="F68" s="22"/>
      <c r="G68" s="22"/>
      <c r="H68" s="23" t="s">
        <v>95</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t="s">
        <v>30</v>
      </c>
      <c r="AK68" s="25"/>
      <c r="AL68" s="25"/>
      <c r="AM68" s="25"/>
      <c r="AN68" s="25"/>
      <c r="AO68" s="25"/>
      <c r="AP68" s="25"/>
      <c r="AQ68" s="25"/>
      <c r="AR68" s="25"/>
      <c r="AS68" s="25"/>
      <c r="AT68" s="25"/>
      <c r="AU68" s="25"/>
      <c r="AV68" s="25"/>
      <c r="AW68" s="25"/>
      <c r="AX68" s="25"/>
      <c r="AY68" s="26"/>
      <c r="AZ68" s="27">
        <f>519391-485114</f>
        <v>34277</v>
      </c>
      <c r="BA68" s="28"/>
      <c r="BB68" s="28"/>
      <c r="BC68" s="28"/>
      <c r="BD68" s="28"/>
      <c r="BE68" s="28"/>
      <c r="BF68" s="28"/>
      <c r="BG68" s="28"/>
      <c r="BH68" s="28"/>
      <c r="BI68" s="28"/>
      <c r="BJ68" s="28"/>
      <c r="BK68" s="28"/>
      <c r="BL68" s="28"/>
      <c r="BM68" s="28"/>
      <c r="BN68" s="28"/>
      <c r="BO68" s="28"/>
      <c r="BP68" s="28"/>
      <c r="BQ68" s="28"/>
      <c r="BR68" s="28"/>
      <c r="BS68" s="29"/>
      <c r="BT68" s="27">
        <f>340000+80000-300000-133000</f>
        <v>-13000</v>
      </c>
      <c r="BU68" s="28"/>
      <c r="BV68" s="28"/>
      <c r="BW68" s="28"/>
      <c r="BX68" s="28"/>
      <c r="BY68" s="28"/>
      <c r="BZ68" s="28"/>
      <c r="CA68" s="28"/>
      <c r="CB68" s="28"/>
      <c r="CC68" s="28"/>
      <c r="CD68" s="28"/>
      <c r="CE68" s="28"/>
      <c r="CF68" s="28"/>
      <c r="CG68" s="28"/>
      <c r="CH68" s="28"/>
      <c r="CI68" s="28"/>
      <c r="CJ68" s="29"/>
      <c r="CK68" s="27">
        <f>277300*1.2+80000-300000</f>
        <v>112760</v>
      </c>
      <c r="CL68" s="28"/>
      <c r="CM68" s="28"/>
      <c r="CN68" s="28"/>
      <c r="CO68" s="28"/>
      <c r="CP68" s="28"/>
      <c r="CQ68" s="28"/>
      <c r="CR68" s="28"/>
      <c r="CS68" s="28"/>
      <c r="CT68" s="28"/>
      <c r="CU68" s="28"/>
      <c r="CV68" s="28"/>
      <c r="CW68" s="28"/>
      <c r="CX68" s="28"/>
      <c r="CY68" s="28"/>
      <c r="CZ68" s="28"/>
      <c r="DA68" s="29"/>
      <c r="DO68" s="81">
        <v>34277</v>
      </c>
      <c r="DP68" s="86">
        <v>-13000</v>
      </c>
      <c r="DQ68" s="86">
        <v>112760</v>
      </c>
      <c r="DR68" s="81" t="b">
        <f t="shared" si="0"/>
        <v>1</v>
      </c>
      <c r="DS68" s="81" t="b">
        <f t="shared" si="1"/>
        <v>1</v>
      </c>
      <c r="DT68" s="81" t="b">
        <f t="shared" si="2"/>
        <v>1</v>
      </c>
    </row>
    <row r="69" spans="1:124" s="3" customFormat="1" ht="15" hidden="1" x14ac:dyDescent="0.25">
      <c r="A69" s="21" t="s">
        <v>96</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O69" s="80"/>
      <c r="DP69" s="80"/>
      <c r="DQ69" s="80"/>
      <c r="DR69" s="80"/>
      <c r="DS69" s="80"/>
      <c r="DT69" s="80"/>
    </row>
    <row r="70" spans="1:124" s="3" customFormat="1" ht="40.5" hidden="1" customHeight="1" x14ac:dyDescent="0.2">
      <c r="A70" s="16" t="s">
        <v>26</v>
      </c>
      <c r="B70" s="16"/>
      <c r="C70" s="16"/>
      <c r="D70" s="16"/>
      <c r="E70" s="16"/>
      <c r="F70" s="16"/>
      <c r="G70" s="16"/>
      <c r="H70" s="17" t="s">
        <v>97</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c r="AK70" s="19"/>
      <c r="AL70" s="19"/>
      <c r="AM70" s="19"/>
      <c r="AN70" s="19"/>
      <c r="AO70" s="19"/>
      <c r="AP70" s="19"/>
      <c r="AQ70" s="19"/>
      <c r="AR70" s="19"/>
      <c r="AS70" s="19"/>
      <c r="AT70" s="19"/>
      <c r="AU70" s="19"/>
      <c r="AV70" s="19"/>
      <c r="AW70" s="19"/>
      <c r="AX70" s="19"/>
      <c r="AY70" s="20"/>
      <c r="AZ70" s="18"/>
      <c r="BA70" s="19"/>
      <c r="BB70" s="19"/>
      <c r="BC70" s="19"/>
      <c r="BD70" s="19"/>
      <c r="BE70" s="19"/>
      <c r="BF70" s="19"/>
      <c r="BG70" s="19"/>
      <c r="BH70" s="19"/>
      <c r="BI70" s="19"/>
      <c r="BJ70" s="19"/>
      <c r="BK70" s="19"/>
      <c r="BL70" s="19"/>
      <c r="BM70" s="19"/>
      <c r="BN70" s="19"/>
      <c r="BO70" s="19"/>
      <c r="BP70" s="19"/>
      <c r="BQ70" s="19"/>
      <c r="BR70" s="19"/>
      <c r="BS70" s="20"/>
      <c r="BT70" s="18"/>
      <c r="BU70" s="19"/>
      <c r="BV70" s="19"/>
      <c r="BW70" s="19"/>
      <c r="BX70" s="19"/>
      <c r="BY70" s="19"/>
      <c r="BZ70" s="19"/>
      <c r="CA70" s="19"/>
      <c r="CB70" s="19"/>
      <c r="CC70" s="19"/>
      <c r="CD70" s="19"/>
      <c r="CE70" s="19"/>
      <c r="CF70" s="19"/>
      <c r="CG70" s="19"/>
      <c r="CH70" s="19"/>
      <c r="CI70" s="19"/>
      <c r="CJ70" s="20"/>
      <c r="CK70" s="18"/>
      <c r="CL70" s="19"/>
      <c r="CM70" s="19"/>
      <c r="CN70" s="19"/>
      <c r="CO70" s="19"/>
      <c r="CP70" s="19"/>
      <c r="CQ70" s="19"/>
      <c r="CR70" s="19"/>
      <c r="CS70" s="19"/>
      <c r="CT70" s="19"/>
      <c r="CU70" s="19"/>
      <c r="CV70" s="19"/>
      <c r="CW70" s="19"/>
      <c r="CX70" s="19"/>
      <c r="CY70" s="19"/>
      <c r="CZ70" s="19"/>
      <c r="DA70" s="19"/>
      <c r="DO70" s="80"/>
      <c r="DP70" s="80"/>
      <c r="DQ70" s="80"/>
      <c r="DR70" s="80"/>
      <c r="DS70" s="80"/>
      <c r="DT70" s="80"/>
    </row>
    <row r="71" spans="1:124" s="3" customFormat="1" ht="15" hidden="1" customHeight="1" x14ac:dyDescent="0.2">
      <c r="A71" s="16"/>
      <c r="B71" s="16"/>
      <c r="C71" s="16"/>
      <c r="D71" s="16"/>
      <c r="E71" s="16"/>
      <c r="F71" s="16"/>
      <c r="G71" s="16"/>
      <c r="H71" s="17" t="s">
        <v>65</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c r="AK71" s="19"/>
      <c r="AL71" s="19"/>
      <c r="AM71" s="19"/>
      <c r="AN71" s="19"/>
      <c r="AO71" s="19"/>
      <c r="AP71" s="19"/>
      <c r="AQ71" s="19"/>
      <c r="AR71" s="19"/>
      <c r="AS71" s="19"/>
      <c r="AT71" s="19"/>
      <c r="AU71" s="19"/>
      <c r="AV71" s="19"/>
      <c r="AW71" s="19"/>
      <c r="AX71" s="19"/>
      <c r="AY71" s="20"/>
      <c r="AZ71" s="18"/>
      <c r="BA71" s="19"/>
      <c r="BB71" s="19"/>
      <c r="BC71" s="19"/>
      <c r="BD71" s="19"/>
      <c r="BE71" s="19"/>
      <c r="BF71" s="19"/>
      <c r="BG71" s="19"/>
      <c r="BH71" s="19"/>
      <c r="BI71" s="19"/>
      <c r="BJ71" s="19"/>
      <c r="BK71" s="19"/>
      <c r="BL71" s="19"/>
      <c r="BM71" s="19"/>
      <c r="BN71" s="19"/>
      <c r="BO71" s="19"/>
      <c r="BP71" s="19"/>
      <c r="BQ71" s="19"/>
      <c r="BR71" s="19"/>
      <c r="BS71" s="20"/>
      <c r="BT71" s="18"/>
      <c r="BU71" s="19"/>
      <c r="BV71" s="19"/>
      <c r="BW71" s="19"/>
      <c r="BX71" s="19"/>
      <c r="BY71" s="19"/>
      <c r="BZ71" s="19"/>
      <c r="CA71" s="19"/>
      <c r="CB71" s="19"/>
      <c r="CC71" s="19"/>
      <c r="CD71" s="19"/>
      <c r="CE71" s="19"/>
      <c r="CF71" s="19"/>
      <c r="CG71" s="19"/>
      <c r="CH71" s="19"/>
      <c r="CI71" s="19"/>
      <c r="CJ71" s="20"/>
      <c r="CK71" s="18"/>
      <c r="CL71" s="19"/>
      <c r="CM71" s="19"/>
      <c r="CN71" s="19"/>
      <c r="CO71" s="19"/>
      <c r="CP71" s="19"/>
      <c r="CQ71" s="19"/>
      <c r="CR71" s="19"/>
      <c r="CS71" s="19"/>
      <c r="CT71" s="19"/>
      <c r="CU71" s="19"/>
      <c r="CV71" s="19"/>
      <c r="CW71" s="19"/>
      <c r="CX71" s="19"/>
      <c r="CY71" s="19"/>
      <c r="CZ71" s="19"/>
      <c r="DA71" s="19"/>
      <c r="DO71" s="80"/>
      <c r="DP71" s="80"/>
      <c r="DQ71" s="80"/>
      <c r="DR71" s="80"/>
      <c r="DS71" s="80"/>
      <c r="DT71" s="80"/>
    </row>
    <row r="72" spans="1:124" s="3" customFormat="1" ht="40.5" hidden="1" customHeight="1" x14ac:dyDescent="0.2">
      <c r="A72" s="16" t="s">
        <v>28</v>
      </c>
      <c r="B72" s="16"/>
      <c r="C72" s="16"/>
      <c r="D72" s="16"/>
      <c r="E72" s="16"/>
      <c r="F72" s="16"/>
      <c r="G72" s="16"/>
      <c r="H72" s="17" t="s">
        <v>98</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t="s">
        <v>53</v>
      </c>
      <c r="AK72" s="19"/>
      <c r="AL72" s="19"/>
      <c r="AM72" s="19"/>
      <c r="AN72" s="19"/>
      <c r="AO72" s="19"/>
      <c r="AP72" s="19"/>
      <c r="AQ72" s="19"/>
      <c r="AR72" s="19"/>
      <c r="AS72" s="19"/>
      <c r="AT72" s="19"/>
      <c r="AU72" s="19"/>
      <c r="AV72" s="19"/>
      <c r="AW72" s="19"/>
      <c r="AX72" s="19"/>
      <c r="AY72" s="20"/>
      <c r="AZ72" s="18"/>
      <c r="BA72" s="19"/>
      <c r="BB72" s="19"/>
      <c r="BC72" s="19"/>
      <c r="BD72" s="19"/>
      <c r="BE72" s="19"/>
      <c r="BF72" s="19"/>
      <c r="BG72" s="19"/>
      <c r="BH72" s="19"/>
      <c r="BI72" s="19"/>
      <c r="BJ72" s="19"/>
      <c r="BK72" s="19"/>
      <c r="BL72" s="19"/>
      <c r="BM72" s="19"/>
      <c r="BN72" s="19"/>
      <c r="BO72" s="19"/>
      <c r="BP72" s="19"/>
      <c r="BQ72" s="19"/>
      <c r="BR72" s="19"/>
      <c r="BS72" s="20"/>
      <c r="BT72" s="18"/>
      <c r="BU72" s="19"/>
      <c r="BV72" s="19"/>
      <c r="BW72" s="19"/>
      <c r="BX72" s="19"/>
      <c r="BY72" s="19"/>
      <c r="BZ72" s="19"/>
      <c r="CA72" s="19"/>
      <c r="CB72" s="19"/>
      <c r="CC72" s="19"/>
      <c r="CD72" s="19"/>
      <c r="CE72" s="19"/>
      <c r="CF72" s="19"/>
      <c r="CG72" s="19"/>
      <c r="CH72" s="19"/>
      <c r="CI72" s="19"/>
      <c r="CJ72" s="20"/>
      <c r="CK72" s="18"/>
      <c r="CL72" s="19"/>
      <c r="CM72" s="19"/>
      <c r="CN72" s="19"/>
      <c r="CO72" s="19"/>
      <c r="CP72" s="19"/>
      <c r="CQ72" s="19"/>
      <c r="CR72" s="19"/>
      <c r="CS72" s="19"/>
      <c r="CT72" s="19"/>
      <c r="CU72" s="19"/>
      <c r="CV72" s="19"/>
      <c r="CW72" s="19"/>
      <c r="CX72" s="19"/>
      <c r="CY72" s="19"/>
      <c r="CZ72" s="19"/>
      <c r="DA72" s="19"/>
      <c r="DO72" s="80"/>
      <c r="DP72" s="80"/>
      <c r="DQ72" s="80"/>
      <c r="DR72" s="80"/>
      <c r="DS72" s="80"/>
      <c r="DT72" s="80"/>
    </row>
    <row r="73" spans="1:124" s="3" customFormat="1" ht="27.75" hidden="1" customHeight="1" x14ac:dyDescent="0.2">
      <c r="A73" s="16" t="s">
        <v>99</v>
      </c>
      <c r="B73" s="16"/>
      <c r="C73" s="16"/>
      <c r="D73" s="16"/>
      <c r="E73" s="16"/>
      <c r="F73" s="16"/>
      <c r="G73" s="16"/>
      <c r="H73" s="17" t="s">
        <v>100</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53</v>
      </c>
      <c r="AK73" s="19"/>
      <c r="AL73" s="19"/>
      <c r="AM73" s="19"/>
      <c r="AN73" s="19"/>
      <c r="AO73" s="19"/>
      <c r="AP73" s="19"/>
      <c r="AQ73" s="19"/>
      <c r="AR73" s="19"/>
      <c r="AS73" s="19"/>
      <c r="AT73" s="19"/>
      <c r="AU73" s="19"/>
      <c r="AV73" s="19"/>
      <c r="AW73" s="19"/>
      <c r="AX73" s="19"/>
      <c r="AY73" s="20"/>
      <c r="AZ73" s="18"/>
      <c r="BA73" s="19"/>
      <c r="BB73" s="19"/>
      <c r="BC73" s="19"/>
      <c r="BD73" s="19"/>
      <c r="BE73" s="19"/>
      <c r="BF73" s="19"/>
      <c r="BG73" s="19"/>
      <c r="BH73" s="19"/>
      <c r="BI73" s="19"/>
      <c r="BJ73" s="19"/>
      <c r="BK73" s="19"/>
      <c r="BL73" s="19"/>
      <c r="BM73" s="19"/>
      <c r="BN73" s="19"/>
      <c r="BO73" s="19"/>
      <c r="BP73" s="19"/>
      <c r="BQ73" s="19"/>
      <c r="BR73" s="19"/>
      <c r="BS73" s="20"/>
      <c r="BT73" s="18"/>
      <c r="BU73" s="19"/>
      <c r="BV73" s="19"/>
      <c r="BW73" s="19"/>
      <c r="BX73" s="19"/>
      <c r="BY73" s="19"/>
      <c r="BZ73" s="19"/>
      <c r="CA73" s="19"/>
      <c r="CB73" s="19"/>
      <c r="CC73" s="19"/>
      <c r="CD73" s="19"/>
      <c r="CE73" s="19"/>
      <c r="CF73" s="19"/>
      <c r="CG73" s="19"/>
      <c r="CH73" s="19"/>
      <c r="CI73" s="19"/>
      <c r="CJ73" s="20"/>
      <c r="CK73" s="18"/>
      <c r="CL73" s="19"/>
      <c r="CM73" s="19"/>
      <c r="CN73" s="19"/>
      <c r="CO73" s="19"/>
      <c r="CP73" s="19"/>
      <c r="CQ73" s="19"/>
      <c r="CR73" s="19"/>
      <c r="CS73" s="19"/>
      <c r="CT73" s="19"/>
      <c r="CU73" s="19"/>
      <c r="CV73" s="19"/>
      <c r="CW73" s="19"/>
      <c r="CX73" s="19"/>
      <c r="CY73" s="19"/>
      <c r="CZ73" s="19"/>
      <c r="DA73" s="19"/>
      <c r="DO73" s="80"/>
      <c r="DP73" s="80"/>
      <c r="DQ73" s="80"/>
      <c r="DR73" s="80"/>
      <c r="DS73" s="80"/>
      <c r="DT73" s="80"/>
    </row>
    <row r="74" spans="1:124" s="3" customFormat="1" ht="15" hidden="1" customHeight="1" x14ac:dyDescent="0.2">
      <c r="A74" s="16"/>
      <c r="B74" s="16"/>
      <c r="C74" s="16"/>
      <c r="D74" s="16"/>
      <c r="E74" s="16"/>
      <c r="F74" s="16"/>
      <c r="G74" s="16"/>
      <c r="H74" s="17" t="s">
        <v>101</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53</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19"/>
      <c r="DO74" s="80"/>
      <c r="DP74" s="80"/>
      <c r="DQ74" s="80"/>
      <c r="DR74" s="80"/>
      <c r="DS74" s="80"/>
      <c r="DT74" s="80"/>
    </row>
    <row r="75" spans="1:124" s="3" customFormat="1" ht="15" hidden="1" customHeight="1" x14ac:dyDescent="0.2">
      <c r="A75" s="16"/>
      <c r="B75" s="16"/>
      <c r="C75" s="16"/>
      <c r="D75" s="16"/>
      <c r="E75" s="16"/>
      <c r="F75" s="16"/>
      <c r="G75" s="16"/>
      <c r="H75" s="17" t="s">
        <v>102</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8" t="s">
        <v>53</v>
      </c>
      <c r="AK75" s="19"/>
      <c r="AL75" s="19"/>
      <c r="AM75" s="19"/>
      <c r="AN75" s="19"/>
      <c r="AO75" s="19"/>
      <c r="AP75" s="19"/>
      <c r="AQ75" s="19"/>
      <c r="AR75" s="19"/>
      <c r="AS75" s="19"/>
      <c r="AT75" s="19"/>
      <c r="AU75" s="19"/>
      <c r="AV75" s="19"/>
      <c r="AW75" s="19"/>
      <c r="AX75" s="19"/>
      <c r="AY75" s="20"/>
      <c r="AZ75" s="18"/>
      <c r="BA75" s="19"/>
      <c r="BB75" s="19"/>
      <c r="BC75" s="19"/>
      <c r="BD75" s="19"/>
      <c r="BE75" s="19"/>
      <c r="BF75" s="19"/>
      <c r="BG75" s="19"/>
      <c r="BH75" s="19"/>
      <c r="BI75" s="19"/>
      <c r="BJ75" s="19"/>
      <c r="BK75" s="19"/>
      <c r="BL75" s="19"/>
      <c r="BM75" s="19"/>
      <c r="BN75" s="19"/>
      <c r="BO75" s="19"/>
      <c r="BP75" s="19"/>
      <c r="BQ75" s="19"/>
      <c r="BR75" s="19"/>
      <c r="BS75" s="20"/>
      <c r="BT75" s="18"/>
      <c r="BU75" s="19"/>
      <c r="BV75" s="19"/>
      <c r="BW75" s="19"/>
      <c r="BX75" s="19"/>
      <c r="BY75" s="19"/>
      <c r="BZ75" s="19"/>
      <c r="CA75" s="19"/>
      <c r="CB75" s="19"/>
      <c r="CC75" s="19"/>
      <c r="CD75" s="19"/>
      <c r="CE75" s="19"/>
      <c r="CF75" s="19"/>
      <c r="CG75" s="19"/>
      <c r="CH75" s="19"/>
      <c r="CI75" s="19"/>
      <c r="CJ75" s="20"/>
      <c r="CK75" s="18"/>
      <c r="CL75" s="19"/>
      <c r="CM75" s="19"/>
      <c r="CN75" s="19"/>
      <c r="CO75" s="19"/>
      <c r="CP75" s="19"/>
      <c r="CQ75" s="19"/>
      <c r="CR75" s="19"/>
      <c r="CS75" s="19"/>
      <c r="CT75" s="19"/>
      <c r="CU75" s="19"/>
      <c r="CV75" s="19"/>
      <c r="CW75" s="19"/>
      <c r="CX75" s="19"/>
      <c r="CY75" s="19"/>
      <c r="CZ75" s="19"/>
      <c r="DA75" s="19"/>
      <c r="DO75" s="80"/>
      <c r="DP75" s="80"/>
      <c r="DQ75" s="80"/>
      <c r="DR75" s="80"/>
      <c r="DS75" s="80"/>
      <c r="DT75" s="80"/>
    </row>
    <row r="76" spans="1:124" s="3" customFormat="1" ht="15" hidden="1" customHeight="1" x14ac:dyDescent="0.2">
      <c r="A76" s="16" t="s">
        <v>103</v>
      </c>
      <c r="B76" s="16"/>
      <c r="C76" s="16"/>
      <c r="D76" s="16"/>
      <c r="E76" s="16"/>
      <c r="F76" s="16"/>
      <c r="G76" s="16"/>
      <c r="H76" s="17" t="s">
        <v>104</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t="s">
        <v>53</v>
      </c>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c r="DO76" s="80"/>
      <c r="DP76" s="80"/>
      <c r="DQ76" s="80"/>
      <c r="DR76" s="80"/>
      <c r="DS76" s="80"/>
      <c r="DT76" s="80"/>
    </row>
    <row r="77" spans="1:124" s="3" customFormat="1" ht="15" hidden="1" customHeight="1" x14ac:dyDescent="0.2">
      <c r="A77" s="16"/>
      <c r="B77" s="16"/>
      <c r="C77" s="16"/>
      <c r="D77" s="16"/>
      <c r="E77" s="16"/>
      <c r="F77" s="16"/>
      <c r="G77" s="16"/>
      <c r="H77" s="17" t="s">
        <v>101</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t="s">
        <v>53</v>
      </c>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c r="DO77" s="80"/>
      <c r="DP77" s="80"/>
      <c r="DQ77" s="80"/>
      <c r="DR77" s="80"/>
      <c r="DS77" s="80"/>
      <c r="DT77" s="80"/>
    </row>
    <row r="78" spans="1:124" s="3" customFormat="1" ht="15" hidden="1" customHeight="1" x14ac:dyDescent="0.2">
      <c r="A78" s="16"/>
      <c r="B78" s="16"/>
      <c r="C78" s="16"/>
      <c r="D78" s="16"/>
      <c r="E78" s="16"/>
      <c r="F78" s="16"/>
      <c r="G78" s="16"/>
      <c r="H78" s="17" t="s">
        <v>102</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53</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c r="DO78" s="80"/>
      <c r="DP78" s="80"/>
      <c r="DQ78" s="80"/>
      <c r="DR78" s="80"/>
      <c r="DS78" s="80"/>
      <c r="DT78" s="80"/>
    </row>
    <row r="79" spans="1:124" s="3" customFormat="1" ht="15" hidden="1" customHeight="1" x14ac:dyDescent="0.2">
      <c r="A79" s="16"/>
      <c r="B79" s="16"/>
      <c r="C79" s="16"/>
      <c r="D79" s="16"/>
      <c r="E79" s="16"/>
      <c r="F79" s="16"/>
      <c r="G79" s="16"/>
      <c r="H79" s="17" t="s">
        <v>65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53</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c r="DO79" s="80"/>
      <c r="DP79" s="80"/>
      <c r="DQ79" s="80"/>
      <c r="DR79" s="80"/>
      <c r="DS79" s="80"/>
      <c r="DT79" s="80"/>
    </row>
    <row r="80" spans="1:124" s="3" customFormat="1" ht="120" hidden="1" customHeight="1" x14ac:dyDescent="0.2">
      <c r="A80" s="16" t="s">
        <v>105</v>
      </c>
      <c r="B80" s="16"/>
      <c r="C80" s="16"/>
      <c r="D80" s="16"/>
      <c r="E80" s="16"/>
      <c r="F80" s="16"/>
      <c r="G80" s="16"/>
      <c r="H80" s="17" t="s">
        <v>106</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53</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c r="DO80" s="80"/>
      <c r="DP80" s="80"/>
      <c r="DQ80" s="80"/>
      <c r="DR80" s="80"/>
      <c r="DS80" s="80"/>
      <c r="DT80" s="80"/>
    </row>
    <row r="81" spans="1:124" s="3" customFormat="1" ht="27.75" hidden="1" customHeight="1" x14ac:dyDescent="0.2">
      <c r="A81" s="16" t="s">
        <v>27</v>
      </c>
      <c r="B81" s="16"/>
      <c r="C81" s="16"/>
      <c r="D81" s="16"/>
      <c r="E81" s="16"/>
      <c r="F81" s="16"/>
      <c r="G81" s="16"/>
      <c r="H81" s="17" t="s">
        <v>100</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53</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c r="DO81" s="80"/>
      <c r="DP81" s="80"/>
      <c r="DQ81" s="80"/>
      <c r="DR81" s="80"/>
      <c r="DS81" s="80"/>
      <c r="DT81" s="80"/>
    </row>
    <row r="82" spans="1:124" s="3" customFormat="1" ht="15" hidden="1" customHeight="1" x14ac:dyDescent="0.2">
      <c r="A82" s="16"/>
      <c r="B82" s="16"/>
      <c r="C82" s="16"/>
      <c r="D82" s="16"/>
      <c r="E82" s="16"/>
      <c r="F82" s="16"/>
      <c r="G82" s="16"/>
      <c r="H82" s="17" t="s">
        <v>101</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53</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c r="DO82" s="80"/>
      <c r="DP82" s="80"/>
      <c r="DQ82" s="80"/>
      <c r="DR82" s="80"/>
      <c r="DS82" s="80"/>
      <c r="DT82" s="80"/>
    </row>
    <row r="83" spans="1:124" s="3" customFormat="1" ht="15" hidden="1" customHeight="1" x14ac:dyDescent="0.2">
      <c r="A83" s="16"/>
      <c r="B83" s="16"/>
      <c r="C83" s="16"/>
      <c r="D83" s="16"/>
      <c r="E83" s="16"/>
      <c r="F83" s="16"/>
      <c r="G83" s="16"/>
      <c r="H83" s="17" t="s">
        <v>102</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53</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c r="DO83" s="80"/>
      <c r="DP83" s="80"/>
      <c r="DQ83" s="80"/>
      <c r="DR83" s="80"/>
      <c r="DS83" s="80"/>
      <c r="DT83" s="80"/>
    </row>
    <row r="84" spans="1:124" s="3" customFormat="1" ht="15" hidden="1" customHeight="1" x14ac:dyDescent="0.2">
      <c r="A84" s="16" t="s">
        <v>107</v>
      </c>
      <c r="B84" s="16"/>
      <c r="C84" s="16"/>
      <c r="D84" s="16"/>
      <c r="E84" s="16"/>
      <c r="F84" s="16"/>
      <c r="G84" s="16"/>
      <c r="H84" s="17" t="s">
        <v>104</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53</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c r="DO84" s="80"/>
      <c r="DP84" s="80"/>
      <c r="DQ84" s="80"/>
      <c r="DR84" s="80"/>
      <c r="DS84" s="80"/>
      <c r="DT84" s="80"/>
    </row>
    <row r="85" spans="1:124" s="3" customFormat="1" ht="15" hidden="1" customHeight="1" x14ac:dyDescent="0.2">
      <c r="A85" s="16"/>
      <c r="B85" s="16"/>
      <c r="C85" s="16"/>
      <c r="D85" s="16"/>
      <c r="E85" s="16"/>
      <c r="F85" s="16"/>
      <c r="G85" s="16"/>
      <c r="H85" s="17" t="s">
        <v>101</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53</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c r="DO85" s="80"/>
      <c r="DP85" s="80"/>
      <c r="DQ85" s="80"/>
      <c r="DR85" s="80"/>
      <c r="DS85" s="80"/>
      <c r="DT85" s="80"/>
    </row>
    <row r="86" spans="1:124" s="3" customFormat="1" ht="15" hidden="1" customHeight="1" x14ac:dyDescent="0.2">
      <c r="A86" s="16"/>
      <c r="B86" s="16"/>
      <c r="C86" s="16"/>
      <c r="D86" s="16"/>
      <c r="E86" s="16"/>
      <c r="F86" s="16"/>
      <c r="G86" s="16"/>
      <c r="H86" s="17" t="s">
        <v>102</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53</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c r="DO86" s="80"/>
      <c r="DP86" s="80"/>
      <c r="DQ86" s="80"/>
      <c r="DR86" s="80"/>
      <c r="DS86" s="80"/>
      <c r="DT86" s="80"/>
    </row>
    <row r="87" spans="1:124" s="3" customFormat="1" ht="93" hidden="1" customHeight="1" x14ac:dyDescent="0.2">
      <c r="A87" s="16" t="s">
        <v>108</v>
      </c>
      <c r="B87" s="16"/>
      <c r="C87" s="16"/>
      <c r="D87" s="16"/>
      <c r="E87" s="16"/>
      <c r="F87" s="16"/>
      <c r="G87" s="16"/>
      <c r="H87" s="17" t="s">
        <v>109</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53</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c r="DO87" s="80"/>
      <c r="DP87" s="80"/>
      <c r="DQ87" s="80"/>
      <c r="DR87" s="80"/>
      <c r="DS87" s="80"/>
      <c r="DT87" s="80"/>
    </row>
    <row r="88" spans="1:124" s="3" customFormat="1" ht="27.75" hidden="1" customHeight="1" x14ac:dyDescent="0.2">
      <c r="A88" s="16" t="s">
        <v>110</v>
      </c>
      <c r="B88" s="16"/>
      <c r="C88" s="16"/>
      <c r="D88" s="16"/>
      <c r="E88" s="16"/>
      <c r="F88" s="16"/>
      <c r="G88" s="16"/>
      <c r="H88" s="17" t="s">
        <v>100</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53</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c r="DO88" s="80"/>
      <c r="DP88" s="80"/>
      <c r="DQ88" s="80"/>
      <c r="DR88" s="80"/>
      <c r="DS88" s="80"/>
      <c r="DT88" s="80"/>
    </row>
    <row r="89" spans="1:124" s="3" customFormat="1" ht="15" hidden="1" customHeight="1" x14ac:dyDescent="0.2">
      <c r="A89" s="16"/>
      <c r="B89" s="16"/>
      <c r="C89" s="16"/>
      <c r="D89" s="16"/>
      <c r="E89" s="16"/>
      <c r="F89" s="16"/>
      <c r="G89" s="16"/>
      <c r="H89" s="17" t="s">
        <v>101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53</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c r="DO89" s="80"/>
      <c r="DP89" s="80"/>
      <c r="DQ89" s="80"/>
      <c r="DR89" s="80"/>
      <c r="DS89" s="80"/>
      <c r="DT89" s="80"/>
    </row>
    <row r="90" spans="1:124" s="3" customFormat="1" ht="15" hidden="1" customHeight="1" x14ac:dyDescent="0.2">
      <c r="A90" s="16"/>
      <c r="B90" s="16"/>
      <c r="C90" s="16"/>
      <c r="D90" s="16"/>
      <c r="E90" s="16"/>
      <c r="F90" s="16"/>
      <c r="G90" s="16"/>
      <c r="H90" s="17" t="s">
        <v>102</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53</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c r="DO90" s="80"/>
      <c r="DP90" s="80"/>
      <c r="DQ90" s="80"/>
      <c r="DR90" s="80"/>
      <c r="DS90" s="80"/>
      <c r="DT90" s="80"/>
    </row>
    <row r="91" spans="1:124" s="3" customFormat="1" ht="15" hidden="1" customHeight="1" x14ac:dyDescent="0.2">
      <c r="A91" s="16" t="s">
        <v>111</v>
      </c>
      <c r="B91" s="16"/>
      <c r="C91" s="16"/>
      <c r="D91" s="16"/>
      <c r="E91" s="16"/>
      <c r="F91" s="16"/>
      <c r="G91" s="16"/>
      <c r="H91" s="17" t="s">
        <v>104</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53</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c r="DO91" s="80"/>
      <c r="DP91" s="80"/>
      <c r="DQ91" s="80"/>
      <c r="DR91" s="80"/>
      <c r="DS91" s="80"/>
      <c r="DT91" s="80"/>
    </row>
    <row r="92" spans="1:124" s="3" customFormat="1" ht="15" hidden="1" customHeight="1" x14ac:dyDescent="0.2">
      <c r="A92" s="16"/>
      <c r="B92" s="16"/>
      <c r="C92" s="16"/>
      <c r="D92" s="16"/>
      <c r="E92" s="16"/>
      <c r="F92" s="16"/>
      <c r="G92" s="16"/>
      <c r="H92" s="17" t="s">
        <v>101</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53</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c r="DO92" s="80"/>
      <c r="DP92" s="80"/>
      <c r="DQ92" s="80"/>
      <c r="DR92" s="80"/>
      <c r="DS92" s="80"/>
      <c r="DT92" s="80"/>
    </row>
    <row r="93" spans="1:124" s="3" customFormat="1" ht="15" hidden="1" customHeight="1" x14ac:dyDescent="0.2">
      <c r="A93" s="16"/>
      <c r="B93" s="16"/>
      <c r="C93" s="16"/>
      <c r="D93" s="16"/>
      <c r="E93" s="16"/>
      <c r="F93" s="16"/>
      <c r="G93" s="16"/>
      <c r="H93" s="17" t="s">
        <v>102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53</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c r="DO93" s="80"/>
      <c r="DP93" s="80"/>
      <c r="DQ93" s="80"/>
      <c r="DR93" s="80"/>
      <c r="DS93" s="80"/>
      <c r="DT93" s="80"/>
    </row>
    <row r="94" spans="1:124" s="3" customFormat="1" ht="105" hidden="1" customHeight="1" x14ac:dyDescent="0.2">
      <c r="A94" s="16" t="s">
        <v>112</v>
      </c>
      <c r="B94" s="16"/>
      <c r="C94" s="16"/>
      <c r="D94" s="16"/>
      <c r="E94" s="16"/>
      <c r="F94" s="16"/>
      <c r="G94" s="16"/>
      <c r="H94" s="17" t="s">
        <v>113</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53</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c r="DO94" s="80"/>
      <c r="DP94" s="80"/>
      <c r="DQ94" s="80"/>
      <c r="DR94" s="80"/>
      <c r="DS94" s="80"/>
      <c r="DT94" s="80"/>
    </row>
    <row r="95" spans="1:124" s="3" customFormat="1" ht="27.75" hidden="1" customHeight="1" x14ac:dyDescent="0.2">
      <c r="A95" s="16" t="s">
        <v>114</v>
      </c>
      <c r="B95" s="16"/>
      <c r="C95" s="16"/>
      <c r="D95" s="16"/>
      <c r="E95" s="16"/>
      <c r="F95" s="16"/>
      <c r="G95" s="16"/>
      <c r="H95" s="17" t="s">
        <v>100</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53</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c r="DO95" s="80"/>
      <c r="DP95" s="80"/>
      <c r="DQ95" s="80"/>
      <c r="DR95" s="80"/>
      <c r="DS95" s="80"/>
      <c r="DT95" s="80"/>
    </row>
    <row r="96" spans="1:124" s="3" customFormat="1" ht="15" hidden="1" customHeight="1" x14ac:dyDescent="0.2">
      <c r="A96" s="16"/>
      <c r="B96" s="16"/>
      <c r="C96" s="16"/>
      <c r="D96" s="16"/>
      <c r="E96" s="16"/>
      <c r="F96" s="16"/>
      <c r="G96" s="16"/>
      <c r="H96" s="17" t="s">
        <v>101</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53</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c r="DO96" s="80"/>
      <c r="DP96" s="80"/>
      <c r="DQ96" s="80"/>
      <c r="DR96" s="80"/>
      <c r="DS96" s="80"/>
      <c r="DT96" s="80"/>
    </row>
    <row r="97" spans="1:124" s="3" customFormat="1" ht="15" hidden="1" customHeight="1" x14ac:dyDescent="0.2">
      <c r="A97" s="16"/>
      <c r="B97" s="16"/>
      <c r="C97" s="16"/>
      <c r="D97" s="16"/>
      <c r="E97" s="16"/>
      <c r="F97" s="16"/>
      <c r="G97" s="16"/>
      <c r="H97" s="17" t="s">
        <v>102</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53</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c r="DO97" s="80"/>
      <c r="DP97" s="80"/>
      <c r="DQ97" s="80"/>
      <c r="DR97" s="80"/>
      <c r="DS97" s="80"/>
      <c r="DT97" s="80"/>
    </row>
    <row r="98" spans="1:124" s="3" customFormat="1" ht="15" hidden="1" customHeight="1" x14ac:dyDescent="0.2">
      <c r="A98" s="16" t="s">
        <v>115</v>
      </c>
      <c r="B98" s="16"/>
      <c r="C98" s="16"/>
      <c r="D98" s="16"/>
      <c r="E98" s="16"/>
      <c r="F98" s="16"/>
      <c r="G98" s="16"/>
      <c r="H98" s="17" t="s">
        <v>104</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53</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c r="DO98" s="80"/>
      <c r="DP98" s="80"/>
      <c r="DQ98" s="80"/>
      <c r="DR98" s="80"/>
      <c r="DS98" s="80"/>
      <c r="DT98" s="80"/>
    </row>
    <row r="99" spans="1:124" s="3" customFormat="1" ht="15" hidden="1" customHeight="1" x14ac:dyDescent="0.2">
      <c r="A99" s="16"/>
      <c r="B99" s="16"/>
      <c r="C99" s="16"/>
      <c r="D99" s="16"/>
      <c r="E99" s="16"/>
      <c r="F99" s="16"/>
      <c r="G99" s="16"/>
      <c r="H99" s="17" t="s">
        <v>101</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53</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c r="DO99" s="80"/>
      <c r="DP99" s="80"/>
      <c r="DQ99" s="80"/>
      <c r="DR99" s="80"/>
      <c r="DS99" s="80"/>
      <c r="DT99" s="80"/>
    </row>
    <row r="100" spans="1:124" s="3" customFormat="1" ht="15" hidden="1" customHeight="1" x14ac:dyDescent="0.2">
      <c r="A100" s="16"/>
      <c r="B100" s="16"/>
      <c r="C100" s="16"/>
      <c r="D100" s="16"/>
      <c r="E100" s="16"/>
      <c r="F100" s="16"/>
      <c r="G100" s="16"/>
      <c r="H100" s="17" t="s">
        <v>102</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53</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c r="DO100" s="80"/>
      <c r="DP100" s="80"/>
      <c r="DQ100" s="80"/>
      <c r="DR100" s="80"/>
      <c r="DS100" s="80"/>
      <c r="DT100" s="80"/>
    </row>
    <row r="101" spans="1:124" s="3" customFormat="1" ht="120" hidden="1" customHeight="1" x14ac:dyDescent="0.2">
      <c r="A101" s="16" t="s">
        <v>116</v>
      </c>
      <c r="B101" s="16"/>
      <c r="C101" s="16"/>
      <c r="D101" s="16"/>
      <c r="E101" s="16"/>
      <c r="F101" s="16"/>
      <c r="G101" s="16"/>
      <c r="H101" s="17" t="s">
        <v>117</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53</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c r="DO101" s="80"/>
      <c r="DP101" s="80"/>
      <c r="DQ101" s="80"/>
      <c r="DR101" s="80"/>
      <c r="DS101" s="80"/>
      <c r="DT101" s="80"/>
    </row>
    <row r="102" spans="1:124" s="3" customFormat="1" ht="27.75" hidden="1" customHeight="1" x14ac:dyDescent="0.2">
      <c r="A102" s="16" t="s">
        <v>118</v>
      </c>
      <c r="B102" s="16"/>
      <c r="C102" s="16"/>
      <c r="D102" s="16"/>
      <c r="E102" s="16"/>
      <c r="F102" s="16"/>
      <c r="G102" s="16"/>
      <c r="H102" s="17" t="s">
        <v>100</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53</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c r="DO102" s="80"/>
      <c r="DP102" s="80"/>
      <c r="DQ102" s="80"/>
      <c r="DR102" s="80"/>
      <c r="DS102" s="80"/>
      <c r="DT102" s="80"/>
    </row>
    <row r="103" spans="1:124" s="3" customFormat="1" ht="15" hidden="1" customHeight="1" x14ac:dyDescent="0.2">
      <c r="A103" s="16"/>
      <c r="B103" s="16"/>
      <c r="C103" s="16"/>
      <c r="D103" s="16"/>
      <c r="E103" s="16"/>
      <c r="F103" s="16"/>
      <c r="G103" s="16"/>
      <c r="H103" s="17" t="s">
        <v>101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53</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c r="DO103" s="80"/>
      <c r="DP103" s="80"/>
      <c r="DQ103" s="80"/>
      <c r="DR103" s="80"/>
      <c r="DS103" s="80"/>
      <c r="DT103" s="80"/>
    </row>
    <row r="104" spans="1:124" s="3" customFormat="1" ht="15" hidden="1" customHeight="1" x14ac:dyDescent="0.2">
      <c r="A104" s="16"/>
      <c r="B104" s="16"/>
      <c r="C104" s="16"/>
      <c r="D104" s="16"/>
      <c r="E104" s="16"/>
      <c r="F104" s="16"/>
      <c r="G104" s="16"/>
      <c r="H104" s="17" t="s">
        <v>102</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53</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c r="DO104" s="80"/>
      <c r="DP104" s="80"/>
      <c r="DQ104" s="80"/>
      <c r="DR104" s="80"/>
      <c r="DS104" s="80"/>
      <c r="DT104" s="80"/>
    </row>
    <row r="105" spans="1:124" s="3" customFormat="1" ht="15" hidden="1" customHeight="1" x14ac:dyDescent="0.2">
      <c r="A105" s="16" t="s">
        <v>119</v>
      </c>
      <c r="B105" s="16"/>
      <c r="C105" s="16"/>
      <c r="D105" s="16"/>
      <c r="E105" s="16"/>
      <c r="F105" s="16"/>
      <c r="G105" s="16"/>
      <c r="H105" s="17" t="s">
        <v>104</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53</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c r="DO105" s="80"/>
      <c r="DP105" s="80"/>
      <c r="DQ105" s="80"/>
      <c r="DR105" s="80"/>
      <c r="DS105" s="80"/>
      <c r="DT105" s="80"/>
    </row>
    <row r="106" spans="1:124" s="3" customFormat="1" ht="15" hidden="1" customHeight="1" x14ac:dyDescent="0.2">
      <c r="A106" s="16"/>
      <c r="B106" s="16"/>
      <c r="C106" s="16"/>
      <c r="D106" s="16"/>
      <c r="E106" s="16"/>
      <c r="F106" s="16"/>
      <c r="G106" s="16"/>
      <c r="H106" s="17" t="s">
        <v>101</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53</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c r="DO106" s="80"/>
      <c r="DP106" s="80"/>
      <c r="DQ106" s="80"/>
      <c r="DR106" s="80"/>
      <c r="DS106" s="80"/>
      <c r="DT106" s="80"/>
    </row>
    <row r="107" spans="1:124" s="3" customFormat="1" ht="15" hidden="1" customHeight="1" x14ac:dyDescent="0.2">
      <c r="A107" s="16"/>
      <c r="B107" s="16"/>
      <c r="C107" s="16"/>
      <c r="D107" s="16"/>
      <c r="E107" s="16"/>
      <c r="F107" s="16"/>
      <c r="G107" s="16"/>
      <c r="H107" s="17" t="s">
        <v>102</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53</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c r="DO107" s="80"/>
      <c r="DP107" s="80"/>
      <c r="DQ107" s="80"/>
      <c r="DR107" s="80"/>
      <c r="DS107" s="80"/>
      <c r="DT107" s="80"/>
    </row>
    <row r="108" spans="1:124" s="3" customFormat="1" ht="27.75" hidden="1" customHeight="1" x14ac:dyDescent="0.2">
      <c r="A108" s="16" t="s">
        <v>120</v>
      </c>
      <c r="B108" s="16"/>
      <c r="C108" s="16"/>
      <c r="D108" s="16"/>
      <c r="E108" s="16"/>
      <c r="F108" s="16"/>
      <c r="G108" s="16"/>
      <c r="H108" s="17" t="s">
        <v>121</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53</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c r="DO108" s="80"/>
      <c r="DP108" s="80"/>
      <c r="DQ108" s="80"/>
      <c r="DR108" s="80"/>
      <c r="DS108" s="80"/>
      <c r="DT108" s="80"/>
    </row>
    <row r="109" spans="1:124" s="3" customFormat="1" ht="27.75" hidden="1" customHeight="1" x14ac:dyDescent="0.2">
      <c r="A109" s="16" t="s">
        <v>122</v>
      </c>
      <c r="B109" s="16"/>
      <c r="C109" s="16"/>
      <c r="D109" s="16"/>
      <c r="E109" s="16"/>
      <c r="F109" s="16"/>
      <c r="G109" s="16"/>
      <c r="H109" s="17" t="s">
        <v>100</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53</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c r="DO109" s="80"/>
      <c r="DP109" s="80"/>
      <c r="DQ109" s="80"/>
      <c r="DR109" s="80"/>
      <c r="DS109" s="80"/>
      <c r="DT109" s="80"/>
    </row>
    <row r="110" spans="1:124" s="3" customFormat="1" ht="15" hidden="1" customHeight="1" x14ac:dyDescent="0.2">
      <c r="A110" s="16"/>
      <c r="B110" s="16"/>
      <c r="C110" s="16"/>
      <c r="D110" s="16"/>
      <c r="E110" s="16"/>
      <c r="F110" s="16"/>
      <c r="G110" s="16"/>
      <c r="H110" s="17" t="s">
        <v>101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53</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c r="DO110" s="80"/>
      <c r="DP110" s="80"/>
      <c r="DQ110" s="80"/>
      <c r="DR110" s="80"/>
      <c r="DS110" s="80"/>
      <c r="DT110" s="80"/>
    </row>
    <row r="111" spans="1:124" s="3" customFormat="1" ht="15" hidden="1" customHeight="1" x14ac:dyDescent="0.2">
      <c r="A111" s="16"/>
      <c r="B111" s="16"/>
      <c r="C111" s="16"/>
      <c r="D111" s="16"/>
      <c r="E111" s="16"/>
      <c r="F111" s="16"/>
      <c r="G111" s="16"/>
      <c r="H111" s="17" t="s">
        <v>102</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53</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c r="DO111" s="80"/>
      <c r="DP111" s="80"/>
      <c r="DQ111" s="80"/>
      <c r="DR111" s="80"/>
      <c r="DS111" s="80"/>
      <c r="DT111" s="80"/>
    </row>
    <row r="112" spans="1:124" s="3" customFormat="1" ht="15" hidden="1" customHeight="1" x14ac:dyDescent="0.2">
      <c r="A112" s="16" t="s">
        <v>123</v>
      </c>
      <c r="B112" s="16"/>
      <c r="C112" s="16"/>
      <c r="D112" s="16"/>
      <c r="E112" s="16"/>
      <c r="F112" s="16"/>
      <c r="G112" s="16"/>
      <c r="H112" s="17" t="s">
        <v>104</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53</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c r="DO112" s="80"/>
      <c r="DP112" s="80"/>
      <c r="DQ112" s="80"/>
      <c r="DR112" s="80"/>
      <c r="DS112" s="80"/>
      <c r="DT112" s="80"/>
    </row>
    <row r="113" spans="1:124" s="3" customFormat="1" ht="15" hidden="1" customHeight="1" x14ac:dyDescent="0.2">
      <c r="A113" s="16"/>
      <c r="B113" s="16"/>
      <c r="C113" s="16"/>
      <c r="D113" s="16"/>
      <c r="E113" s="16"/>
      <c r="F113" s="16"/>
      <c r="G113" s="16"/>
      <c r="H113" s="17" t="s">
        <v>101</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53</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c r="DO113" s="80"/>
      <c r="DP113" s="80"/>
      <c r="DQ113" s="80"/>
      <c r="DR113" s="80"/>
      <c r="DS113" s="80"/>
      <c r="DT113" s="80"/>
    </row>
    <row r="114" spans="1:124" s="3" customFormat="1" ht="15" hidden="1" customHeight="1" x14ac:dyDescent="0.2">
      <c r="A114" s="16"/>
      <c r="B114" s="16"/>
      <c r="C114" s="16"/>
      <c r="D114" s="16"/>
      <c r="E114" s="16"/>
      <c r="F114" s="16"/>
      <c r="G114" s="16"/>
      <c r="H114" s="17" t="s">
        <v>102</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53</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c r="DO114" s="80"/>
      <c r="DP114" s="80"/>
      <c r="DQ114" s="80"/>
      <c r="DR114" s="80"/>
      <c r="DS114" s="80"/>
      <c r="DT114" s="80"/>
    </row>
    <row r="115" spans="1:124" s="3" customFormat="1" ht="27.75" hidden="1" customHeight="1" x14ac:dyDescent="0.2">
      <c r="A115" s="16" t="s">
        <v>124</v>
      </c>
      <c r="B115" s="16"/>
      <c r="C115" s="16"/>
      <c r="D115" s="16"/>
      <c r="E115" s="16"/>
      <c r="F115" s="16"/>
      <c r="G115" s="16"/>
      <c r="H115" s="17" t="s">
        <v>125</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53</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c r="DO115" s="80"/>
      <c r="DP115" s="80"/>
      <c r="DQ115" s="80"/>
      <c r="DR115" s="80"/>
      <c r="DS115" s="80"/>
      <c r="DT115" s="80"/>
    </row>
    <row r="116" spans="1:124" s="3" customFormat="1" ht="27.75" hidden="1" customHeight="1" x14ac:dyDescent="0.2">
      <c r="A116" s="16" t="s">
        <v>126</v>
      </c>
      <c r="B116" s="16"/>
      <c r="C116" s="16"/>
      <c r="D116" s="16"/>
      <c r="E116" s="16"/>
      <c r="F116" s="16"/>
      <c r="G116" s="16"/>
      <c r="H116" s="17" t="s">
        <v>100</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53</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c r="DO116" s="80"/>
      <c r="DP116" s="80"/>
      <c r="DQ116" s="80"/>
      <c r="DR116" s="80"/>
      <c r="DS116" s="80"/>
      <c r="DT116" s="80"/>
    </row>
    <row r="117" spans="1:124" s="3" customFormat="1" ht="15" hidden="1" customHeight="1" x14ac:dyDescent="0.2">
      <c r="A117" s="16"/>
      <c r="B117" s="16"/>
      <c r="C117" s="16"/>
      <c r="D117" s="16"/>
      <c r="E117" s="16"/>
      <c r="F117" s="16"/>
      <c r="G117" s="16"/>
      <c r="H117" s="17" t="s">
        <v>101</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53</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c r="DO117" s="80"/>
      <c r="DP117" s="80"/>
      <c r="DQ117" s="80"/>
      <c r="DR117" s="80"/>
      <c r="DS117" s="80"/>
      <c r="DT117" s="80"/>
    </row>
    <row r="118" spans="1:124" s="3" customFormat="1" ht="15" hidden="1" customHeight="1" x14ac:dyDescent="0.2">
      <c r="A118" s="16"/>
      <c r="B118" s="16"/>
      <c r="C118" s="16"/>
      <c r="D118" s="16"/>
      <c r="E118" s="16"/>
      <c r="F118" s="16"/>
      <c r="G118" s="16"/>
      <c r="H118" s="17" t="s">
        <v>102</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53</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c r="DO118" s="80"/>
      <c r="DP118" s="80"/>
      <c r="DQ118" s="80"/>
      <c r="DR118" s="80"/>
      <c r="DS118" s="80"/>
      <c r="DT118" s="80"/>
    </row>
    <row r="119" spans="1:124" s="3" customFormat="1" ht="15" hidden="1" customHeight="1" x14ac:dyDescent="0.2">
      <c r="A119" s="16" t="s">
        <v>127</v>
      </c>
      <c r="B119" s="16"/>
      <c r="C119" s="16"/>
      <c r="D119" s="16"/>
      <c r="E119" s="16"/>
      <c r="F119" s="16"/>
      <c r="G119" s="16"/>
      <c r="H119" s="17" t="s">
        <v>104</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53</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c r="DO119" s="80"/>
      <c r="DP119" s="80"/>
      <c r="DQ119" s="80"/>
      <c r="DR119" s="80"/>
      <c r="DS119" s="80"/>
      <c r="DT119" s="80"/>
    </row>
    <row r="120" spans="1:124" s="3" customFormat="1" ht="15" hidden="1" customHeight="1" x14ac:dyDescent="0.2">
      <c r="A120" s="16"/>
      <c r="B120" s="16"/>
      <c r="C120" s="16"/>
      <c r="D120" s="16"/>
      <c r="E120" s="16"/>
      <c r="F120" s="16"/>
      <c r="G120" s="16"/>
      <c r="H120" s="17" t="s">
        <v>101</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53</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c r="DO120" s="80"/>
      <c r="DP120" s="80"/>
      <c r="DQ120" s="80"/>
      <c r="DR120" s="80"/>
      <c r="DS120" s="80"/>
      <c r="DT120" s="80"/>
    </row>
    <row r="121" spans="1:124" s="3" customFormat="1" ht="15" hidden="1" customHeight="1" x14ac:dyDescent="0.2">
      <c r="A121" s="16"/>
      <c r="B121" s="16"/>
      <c r="C121" s="16"/>
      <c r="D121" s="16"/>
      <c r="E121" s="16"/>
      <c r="F121" s="16"/>
      <c r="G121" s="16"/>
      <c r="H121" s="17" t="s">
        <v>102</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53</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c r="DO121" s="80"/>
      <c r="DP121" s="80"/>
      <c r="DQ121" s="80"/>
      <c r="DR121" s="80"/>
      <c r="DS121" s="80"/>
      <c r="DT121" s="80"/>
    </row>
    <row r="122" spans="1:124" s="3" customFormat="1" ht="93" hidden="1" customHeight="1" x14ac:dyDescent="0.2">
      <c r="A122" s="16" t="s">
        <v>31</v>
      </c>
      <c r="B122" s="16"/>
      <c r="C122" s="16"/>
      <c r="D122" s="16"/>
      <c r="E122" s="16"/>
      <c r="F122" s="16"/>
      <c r="G122" s="16"/>
      <c r="H122" s="17" t="s">
        <v>128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53</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19"/>
      <c r="DO122" s="80"/>
      <c r="DP122" s="80"/>
      <c r="DQ122" s="80"/>
      <c r="DR122" s="80"/>
      <c r="DS122" s="80"/>
      <c r="DT122" s="80"/>
    </row>
    <row r="123" spans="1:124" s="3" customFormat="1" ht="15" hidden="1" customHeight="1" x14ac:dyDescent="0.2">
      <c r="A123" s="16"/>
      <c r="B123" s="16"/>
      <c r="C123" s="16"/>
      <c r="D123" s="16"/>
      <c r="E123" s="16"/>
      <c r="F123" s="16"/>
      <c r="G123" s="16"/>
      <c r="H123" s="17" t="s">
        <v>129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53</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19"/>
      <c r="DO123" s="80"/>
      <c r="DP123" s="80"/>
      <c r="DQ123" s="80"/>
      <c r="DR123" s="80"/>
      <c r="DS123" s="80"/>
      <c r="DT123" s="80"/>
    </row>
    <row r="124" spans="1:124" s="3" customFormat="1" ht="15" hidden="1" customHeight="1" x14ac:dyDescent="0.2">
      <c r="A124" s="16"/>
      <c r="B124" s="16"/>
      <c r="C124" s="16"/>
      <c r="D124" s="16"/>
      <c r="E124" s="16"/>
      <c r="F124" s="16"/>
      <c r="G124" s="16"/>
      <c r="H124" s="17" t="s">
        <v>101</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53</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19"/>
      <c r="DO124" s="80"/>
      <c r="DP124" s="80"/>
      <c r="DQ124" s="80"/>
      <c r="DR124" s="80"/>
      <c r="DS124" s="80"/>
      <c r="DT124" s="80"/>
    </row>
    <row r="125" spans="1:124" s="3" customFormat="1" ht="15" hidden="1" customHeight="1" x14ac:dyDescent="0.2">
      <c r="A125" s="16"/>
      <c r="B125" s="16"/>
      <c r="C125" s="16"/>
      <c r="D125" s="16"/>
      <c r="E125" s="16"/>
      <c r="F125" s="16"/>
      <c r="G125" s="16"/>
      <c r="H125" s="17" t="s">
        <v>102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53</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19"/>
      <c r="DO125" s="80"/>
      <c r="DP125" s="80"/>
      <c r="DQ125" s="80"/>
      <c r="DR125" s="80"/>
      <c r="DS125" s="80"/>
      <c r="DT125" s="80"/>
    </row>
    <row r="126" spans="1:124" s="3" customFormat="1" ht="15" hidden="1" customHeight="1" x14ac:dyDescent="0.2">
      <c r="A126" s="16"/>
      <c r="B126" s="16"/>
      <c r="C126" s="16"/>
      <c r="D126" s="16"/>
      <c r="E126" s="16"/>
      <c r="F126" s="16"/>
      <c r="G126" s="16"/>
      <c r="H126" s="17" t="s">
        <v>130</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53</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c r="DO126" s="80"/>
      <c r="DP126" s="80"/>
      <c r="DQ126" s="80"/>
      <c r="DR126" s="80"/>
      <c r="DS126" s="80"/>
      <c r="DT126" s="80"/>
    </row>
    <row r="127" spans="1:124" s="3" customFormat="1" ht="15" hidden="1" customHeight="1" x14ac:dyDescent="0.2">
      <c r="A127" s="16"/>
      <c r="B127" s="16"/>
      <c r="C127" s="16"/>
      <c r="D127" s="16"/>
      <c r="E127" s="16"/>
      <c r="F127" s="16"/>
      <c r="G127" s="16"/>
      <c r="H127" s="17" t="s">
        <v>101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53</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c r="DO127" s="80"/>
      <c r="DP127" s="80"/>
      <c r="DQ127" s="80"/>
      <c r="DR127" s="80"/>
      <c r="DS127" s="80"/>
      <c r="DT127" s="80"/>
    </row>
    <row r="128" spans="1:124" s="3" customFormat="1" ht="15" hidden="1" customHeight="1" x14ac:dyDescent="0.2">
      <c r="A128" s="16"/>
      <c r="B128" s="16"/>
      <c r="C128" s="16"/>
      <c r="D128" s="16"/>
      <c r="E128" s="16"/>
      <c r="F128" s="16"/>
      <c r="G128" s="16"/>
      <c r="H128" s="17" t="s">
        <v>102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53</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c r="DO128" s="80"/>
      <c r="DP128" s="80"/>
      <c r="DQ128" s="80"/>
      <c r="DR128" s="80"/>
      <c r="DS128" s="80"/>
      <c r="DT128" s="80"/>
    </row>
    <row r="129" spans="1:124" s="3" customFormat="1" ht="15" hidden="1" customHeight="1" x14ac:dyDescent="0.2">
      <c r="A129" s="16"/>
      <c r="B129" s="16"/>
      <c r="C129" s="16"/>
      <c r="D129" s="16"/>
      <c r="E129" s="16"/>
      <c r="F129" s="16"/>
      <c r="G129" s="16"/>
      <c r="H129" s="17" t="s">
        <v>131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53</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19"/>
      <c r="DO129" s="80"/>
      <c r="DP129" s="80"/>
      <c r="DQ129" s="80"/>
      <c r="DR129" s="80"/>
      <c r="DS129" s="80"/>
      <c r="DT129" s="80"/>
    </row>
    <row r="130" spans="1:124" s="3" customFormat="1" ht="15" hidden="1" customHeight="1" x14ac:dyDescent="0.2">
      <c r="A130" s="16"/>
      <c r="B130" s="16"/>
      <c r="C130" s="16"/>
      <c r="D130" s="16"/>
      <c r="E130" s="16"/>
      <c r="F130" s="16"/>
      <c r="G130" s="16"/>
      <c r="H130" s="17" t="s">
        <v>101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53</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c r="DO130" s="80"/>
      <c r="DP130" s="80"/>
      <c r="DQ130" s="80"/>
      <c r="DR130" s="80"/>
      <c r="DS130" s="80"/>
      <c r="DT130" s="80"/>
    </row>
    <row r="131" spans="1:124" s="3" customFormat="1" ht="15" hidden="1" customHeight="1" x14ac:dyDescent="0.2">
      <c r="A131" s="16"/>
      <c r="B131" s="16"/>
      <c r="C131" s="16"/>
      <c r="D131" s="16"/>
      <c r="E131" s="16"/>
      <c r="F131" s="16"/>
      <c r="G131" s="16"/>
      <c r="H131" s="17" t="s">
        <v>102</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53</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c r="DO131" s="80"/>
      <c r="DP131" s="80"/>
      <c r="DQ131" s="80"/>
      <c r="DR131" s="80"/>
      <c r="DS131" s="80"/>
      <c r="DT131" s="80"/>
    </row>
    <row r="132" spans="1:124" s="3" customFormat="1" ht="79.5" hidden="1" customHeight="1" x14ac:dyDescent="0.2">
      <c r="A132" s="16" t="s">
        <v>33</v>
      </c>
      <c r="B132" s="16"/>
      <c r="C132" s="16"/>
      <c r="D132" s="16"/>
      <c r="E132" s="16"/>
      <c r="F132" s="16"/>
      <c r="G132" s="16"/>
      <c r="H132" s="17" t="s">
        <v>132</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53</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c r="DO132" s="80"/>
      <c r="DP132" s="80"/>
      <c r="DQ132" s="80"/>
      <c r="DR132" s="80"/>
      <c r="DS132" s="80"/>
      <c r="DT132" s="80"/>
    </row>
    <row r="133" spans="1:124" s="3" customFormat="1" ht="15" hidden="1" customHeight="1" x14ac:dyDescent="0.2">
      <c r="A133" s="16"/>
      <c r="B133" s="16"/>
      <c r="C133" s="16"/>
      <c r="D133" s="16"/>
      <c r="E133" s="16"/>
      <c r="F133" s="16"/>
      <c r="G133" s="16"/>
      <c r="H133" s="17" t="s">
        <v>133</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53</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c r="DO133" s="80"/>
      <c r="DP133" s="80"/>
      <c r="DQ133" s="80"/>
      <c r="DR133" s="80"/>
      <c r="DS133" s="80"/>
      <c r="DT133" s="80"/>
    </row>
    <row r="134" spans="1:124" s="3" customFormat="1" ht="15" hidden="1" customHeight="1" x14ac:dyDescent="0.2">
      <c r="A134" s="16"/>
      <c r="B134" s="16"/>
      <c r="C134" s="16"/>
      <c r="D134" s="16"/>
      <c r="E134" s="16"/>
      <c r="F134" s="16"/>
      <c r="G134" s="16"/>
      <c r="H134" s="17" t="s">
        <v>134</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53</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c r="DO134" s="80"/>
      <c r="DP134" s="80"/>
      <c r="DQ134" s="80"/>
      <c r="DR134" s="80"/>
      <c r="DS134" s="80"/>
      <c r="DT134" s="80"/>
    </row>
    <row r="135" spans="1:124" s="3" customFormat="1" ht="27.75" hidden="1" customHeight="1" x14ac:dyDescent="0.2">
      <c r="A135" s="16" t="s">
        <v>37</v>
      </c>
      <c r="B135" s="16"/>
      <c r="C135" s="16"/>
      <c r="D135" s="16"/>
      <c r="E135" s="16"/>
      <c r="F135" s="16"/>
      <c r="G135" s="16"/>
      <c r="H135" s="17" t="s">
        <v>135</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c r="DO135" s="80"/>
      <c r="DP135" s="80"/>
      <c r="DQ135" s="80"/>
      <c r="DR135" s="80"/>
      <c r="DS135" s="80"/>
      <c r="DT135" s="80"/>
    </row>
    <row r="136" spans="1:124" s="3" customFormat="1" ht="15" hidden="1" customHeight="1" x14ac:dyDescent="0.2">
      <c r="A136" s="16"/>
      <c r="B136" s="16"/>
      <c r="C136" s="16"/>
      <c r="D136" s="16"/>
      <c r="E136" s="16"/>
      <c r="F136" s="16"/>
      <c r="G136" s="16"/>
      <c r="H136" s="17" t="s">
        <v>65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c r="DO136" s="80"/>
      <c r="DP136" s="80"/>
      <c r="DQ136" s="80"/>
      <c r="DR136" s="80"/>
      <c r="DS136" s="80"/>
      <c r="DT136" s="80"/>
    </row>
    <row r="137" spans="1:124" s="3" customFormat="1" ht="40.5" hidden="1" customHeight="1" x14ac:dyDescent="0.2">
      <c r="A137" s="16" t="s">
        <v>39</v>
      </c>
      <c r="B137" s="16"/>
      <c r="C137" s="16"/>
      <c r="D137" s="16"/>
      <c r="E137" s="16"/>
      <c r="F137" s="16"/>
      <c r="G137" s="16"/>
      <c r="H137" s="17" t="s">
        <v>137</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136</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19"/>
      <c r="DO137" s="80"/>
      <c r="DP137" s="80"/>
      <c r="DQ137" s="80"/>
      <c r="DR137" s="80"/>
      <c r="DS137" s="80"/>
      <c r="DT137" s="80"/>
    </row>
    <row r="138" spans="1:124" s="3" customFormat="1" ht="93" hidden="1" customHeight="1" x14ac:dyDescent="0.2">
      <c r="A138" s="16" t="s">
        <v>138</v>
      </c>
      <c r="B138" s="16"/>
      <c r="C138" s="16"/>
      <c r="D138" s="16"/>
      <c r="E138" s="16"/>
      <c r="F138" s="16"/>
      <c r="G138" s="16"/>
      <c r="H138" s="17" t="s">
        <v>139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136</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c r="DO138" s="80"/>
      <c r="DP138" s="80"/>
      <c r="DQ138" s="80"/>
      <c r="DR138" s="80"/>
      <c r="DS138" s="80"/>
      <c r="DT138" s="80"/>
    </row>
    <row r="139" spans="1:124" s="3" customFormat="1" ht="15" hidden="1" customHeight="1" x14ac:dyDescent="0.2">
      <c r="A139" s="16"/>
      <c r="B139" s="16"/>
      <c r="C139" s="16"/>
      <c r="D139" s="16"/>
      <c r="E139" s="16"/>
      <c r="F139" s="16"/>
      <c r="G139" s="16"/>
      <c r="H139" s="17" t="s">
        <v>129</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136</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c r="DO139" s="80"/>
      <c r="DP139" s="80"/>
      <c r="DQ139" s="80"/>
      <c r="DR139" s="80"/>
      <c r="DS139" s="80"/>
      <c r="DT139" s="80"/>
    </row>
    <row r="140" spans="1:124" s="3" customFormat="1" ht="15" hidden="1" customHeight="1" x14ac:dyDescent="0.2">
      <c r="A140" s="16"/>
      <c r="B140" s="16"/>
      <c r="C140" s="16"/>
      <c r="D140" s="16"/>
      <c r="E140" s="16"/>
      <c r="F140" s="16"/>
      <c r="G140" s="16"/>
      <c r="H140" s="17" t="s">
        <v>130</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136</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19"/>
      <c r="DO140" s="80"/>
      <c r="DP140" s="80"/>
      <c r="DQ140" s="80"/>
      <c r="DR140" s="80"/>
      <c r="DS140" s="80"/>
      <c r="DT140" s="80"/>
    </row>
    <row r="141" spans="1:124" s="3" customFormat="1" ht="15" hidden="1" customHeight="1" x14ac:dyDescent="0.2">
      <c r="A141" s="16"/>
      <c r="B141" s="16"/>
      <c r="C141" s="16"/>
      <c r="D141" s="16"/>
      <c r="E141" s="16"/>
      <c r="F141" s="16"/>
      <c r="G141" s="16"/>
      <c r="H141" s="17" t="s">
        <v>131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t="s">
        <v>136</v>
      </c>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19"/>
      <c r="DO141" s="80"/>
      <c r="DP141" s="80"/>
      <c r="DQ141" s="80"/>
      <c r="DR141" s="80"/>
      <c r="DS141" s="80"/>
      <c r="DT141" s="80"/>
    </row>
    <row r="142" spans="1:124" s="3" customFormat="1" ht="78" hidden="1" customHeight="1" x14ac:dyDescent="0.2">
      <c r="A142" s="16" t="s">
        <v>140</v>
      </c>
      <c r="B142" s="16"/>
      <c r="C142" s="16"/>
      <c r="D142" s="16"/>
      <c r="E142" s="16"/>
      <c r="F142" s="16"/>
      <c r="G142" s="16"/>
      <c r="H142" s="17" t="s">
        <v>141</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t="s">
        <v>136</v>
      </c>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c r="DO142" s="80"/>
      <c r="DP142" s="80"/>
      <c r="DQ142" s="80"/>
      <c r="DR142" s="80"/>
      <c r="DS142" s="80"/>
      <c r="DT142" s="80"/>
    </row>
    <row r="143" spans="1:124" s="3" customFormat="1" ht="40.5" hidden="1" customHeight="1" x14ac:dyDescent="0.2">
      <c r="A143" s="16" t="s">
        <v>42</v>
      </c>
      <c r="B143" s="16"/>
      <c r="C143" s="16"/>
      <c r="D143" s="16"/>
      <c r="E143" s="16"/>
      <c r="F143" s="16"/>
      <c r="G143" s="16"/>
      <c r="H143" s="17" t="s">
        <v>142</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c r="DO143" s="80"/>
      <c r="DP143" s="80"/>
      <c r="DQ143" s="80"/>
      <c r="DR143" s="80"/>
      <c r="DS143" s="80"/>
      <c r="DT143" s="80"/>
    </row>
    <row r="144" spans="1:124" s="3" customFormat="1" ht="15" hidden="1" customHeight="1" x14ac:dyDescent="0.2">
      <c r="A144" s="16"/>
      <c r="B144" s="16"/>
      <c r="C144" s="16"/>
      <c r="D144" s="16"/>
      <c r="E144" s="16"/>
      <c r="F144" s="16"/>
      <c r="G144" s="16"/>
      <c r="H144" s="17" t="s">
        <v>65</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c r="DO144" s="80"/>
      <c r="DP144" s="80"/>
      <c r="DQ144" s="80"/>
      <c r="DR144" s="80"/>
      <c r="DS144" s="80"/>
      <c r="DT144" s="80"/>
    </row>
    <row r="145" spans="1:124" s="3" customFormat="1" ht="40.5" hidden="1" customHeight="1" x14ac:dyDescent="0.2">
      <c r="A145" s="16" t="s">
        <v>44</v>
      </c>
      <c r="B145" s="16"/>
      <c r="C145" s="16"/>
      <c r="D145" s="16"/>
      <c r="E145" s="16"/>
      <c r="F145" s="16"/>
      <c r="G145" s="16"/>
      <c r="H145" s="17" t="s">
        <v>144</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143</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c r="DO145" s="80"/>
      <c r="DP145" s="80"/>
      <c r="DQ145" s="80"/>
      <c r="DR145" s="80"/>
      <c r="DS145" s="80"/>
      <c r="DT145" s="80"/>
    </row>
    <row r="146" spans="1:124" s="3" customFormat="1" ht="93" hidden="1" customHeight="1" x14ac:dyDescent="0.2">
      <c r="A146" s="16" t="s">
        <v>47</v>
      </c>
      <c r="B146" s="16"/>
      <c r="C146" s="16"/>
      <c r="D146" s="16"/>
      <c r="E146" s="16"/>
      <c r="F146" s="16"/>
      <c r="G146" s="16"/>
      <c r="H146" s="17" t="s">
        <v>145</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143</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c r="DO146" s="80"/>
      <c r="DP146" s="80"/>
      <c r="DQ146" s="80"/>
      <c r="DR146" s="80"/>
      <c r="DS146" s="80"/>
      <c r="DT146" s="80"/>
    </row>
    <row r="147" spans="1:124" s="3" customFormat="1" ht="15" hidden="1" customHeight="1" x14ac:dyDescent="0.2">
      <c r="A147" s="16"/>
      <c r="B147" s="16"/>
      <c r="C147" s="16"/>
      <c r="D147" s="16"/>
      <c r="E147" s="16"/>
      <c r="F147" s="16"/>
      <c r="G147" s="16"/>
      <c r="H147" s="17" t="s">
        <v>129</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143</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c r="DO147" s="80"/>
      <c r="DP147" s="80"/>
      <c r="DQ147" s="80"/>
      <c r="DR147" s="80"/>
      <c r="DS147" s="80"/>
      <c r="DT147" s="80"/>
    </row>
    <row r="148" spans="1:124" s="3" customFormat="1" ht="15" hidden="1" customHeight="1" x14ac:dyDescent="0.2">
      <c r="A148" s="16"/>
      <c r="B148" s="16"/>
      <c r="C148" s="16"/>
      <c r="D148" s="16"/>
      <c r="E148" s="16"/>
      <c r="F148" s="16"/>
      <c r="G148" s="16"/>
      <c r="H148" s="17" t="s">
        <v>130</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143</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c r="DO148" s="80"/>
      <c r="DP148" s="80"/>
      <c r="DQ148" s="80"/>
      <c r="DR148" s="80"/>
      <c r="DS148" s="80"/>
      <c r="DT148" s="80"/>
    </row>
    <row r="149" spans="1:124" s="3" customFormat="1" ht="15" hidden="1" customHeight="1" x14ac:dyDescent="0.2">
      <c r="A149" s="16"/>
      <c r="B149" s="16"/>
      <c r="C149" s="16"/>
      <c r="D149" s="16"/>
      <c r="E149" s="16"/>
      <c r="F149" s="16"/>
      <c r="G149" s="16"/>
      <c r="H149" s="17" t="s">
        <v>131</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t="s">
        <v>143</v>
      </c>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c r="DO149" s="80"/>
      <c r="DP149" s="80"/>
      <c r="DQ149" s="80"/>
      <c r="DR149" s="80"/>
      <c r="DS149" s="80"/>
      <c r="DT149" s="80"/>
    </row>
    <row r="150" spans="1:124" s="3" customFormat="1" ht="27.75" hidden="1" customHeight="1" x14ac:dyDescent="0.2">
      <c r="A150" s="16" t="s">
        <v>62</v>
      </c>
      <c r="B150" s="16"/>
      <c r="C150" s="16"/>
      <c r="D150" s="16"/>
      <c r="E150" s="16"/>
      <c r="F150" s="16"/>
      <c r="G150" s="16"/>
      <c r="H150" s="17" t="s">
        <v>146</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t="s">
        <v>143</v>
      </c>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c r="DO150" s="80"/>
      <c r="DP150" s="80"/>
      <c r="DQ150" s="80"/>
      <c r="DR150" s="80"/>
      <c r="DS150" s="80"/>
      <c r="DT150" s="80"/>
    </row>
    <row r="151" spans="1:124" s="3" customFormat="1" ht="40.5" hidden="1" customHeight="1" x14ac:dyDescent="0.2">
      <c r="A151" s="16" t="s">
        <v>82</v>
      </c>
      <c r="B151" s="16"/>
      <c r="C151" s="16"/>
      <c r="D151" s="16"/>
      <c r="E151" s="16"/>
      <c r="F151" s="16"/>
      <c r="G151" s="16"/>
      <c r="H151" s="17" t="s">
        <v>147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30</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19"/>
      <c r="DO151" s="80"/>
      <c r="DP151" s="80"/>
      <c r="DQ151" s="80"/>
      <c r="DR151" s="80"/>
      <c r="DS151" s="80"/>
      <c r="DT151" s="80"/>
    </row>
    <row r="152" spans="1:124" s="3" customFormat="1" ht="54" hidden="1" customHeight="1" x14ac:dyDescent="0.2">
      <c r="A152" s="16" t="s">
        <v>92</v>
      </c>
      <c r="B152" s="16"/>
      <c r="C152" s="16"/>
      <c r="D152" s="16"/>
      <c r="E152" s="16"/>
      <c r="F152" s="16"/>
      <c r="G152" s="16"/>
      <c r="H152" s="17" t="s">
        <v>83</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c r="DO152" s="80"/>
      <c r="DP152" s="80"/>
      <c r="DQ152" s="80"/>
      <c r="DR152" s="80"/>
      <c r="DS152" s="80"/>
      <c r="DT152" s="80"/>
    </row>
    <row r="153" spans="1:124" s="3" customFormat="1" ht="27.75" hidden="1" customHeight="1" x14ac:dyDescent="0.2">
      <c r="A153" s="16" t="s">
        <v>148</v>
      </c>
      <c r="B153" s="16"/>
      <c r="C153" s="16"/>
      <c r="D153" s="16"/>
      <c r="E153" s="16"/>
      <c r="F153" s="16"/>
      <c r="G153" s="16"/>
      <c r="H153" s="17" t="s">
        <v>86</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85</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19"/>
      <c r="DO153" s="80"/>
      <c r="DP153" s="80"/>
      <c r="DQ153" s="80"/>
      <c r="DR153" s="80"/>
      <c r="DS153" s="80"/>
      <c r="DT153" s="80"/>
    </row>
    <row r="154" spans="1:124" s="3" customFormat="1" ht="27.75" hidden="1" customHeight="1" x14ac:dyDescent="0.2">
      <c r="A154" s="16" t="s">
        <v>149</v>
      </c>
      <c r="B154" s="16"/>
      <c r="C154" s="16"/>
      <c r="D154" s="16"/>
      <c r="E154" s="16"/>
      <c r="F154" s="16"/>
      <c r="G154" s="16"/>
      <c r="H154" s="17" t="s">
        <v>89</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88</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19"/>
      <c r="DO154" s="80"/>
      <c r="DP154" s="80"/>
      <c r="DQ154" s="80"/>
      <c r="DR154" s="80"/>
      <c r="DS154" s="80"/>
      <c r="DT154" s="80"/>
    </row>
    <row r="155" spans="1:124" s="3" customFormat="1" ht="40.5" hidden="1" customHeight="1" x14ac:dyDescent="0.2">
      <c r="A155" s="16" t="s">
        <v>150</v>
      </c>
      <c r="B155" s="16"/>
      <c r="C155" s="16"/>
      <c r="D155" s="16"/>
      <c r="E155" s="16"/>
      <c r="F155" s="16"/>
      <c r="G155" s="16"/>
      <c r="H155" s="17" t="s">
        <v>91</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c r="DO155" s="80"/>
      <c r="DP155" s="80"/>
      <c r="DQ155" s="80"/>
      <c r="DR155" s="80"/>
      <c r="DS155" s="80"/>
      <c r="DT155" s="80"/>
    </row>
    <row r="156" spans="1:124" s="3" customFormat="1" ht="27.75" hidden="1" customHeight="1" x14ac:dyDescent="0.2">
      <c r="A156" s="16" t="s">
        <v>94</v>
      </c>
      <c r="B156" s="16"/>
      <c r="C156" s="16"/>
      <c r="D156" s="16"/>
      <c r="E156" s="16"/>
      <c r="F156" s="16"/>
      <c r="G156" s="16"/>
      <c r="H156" s="17" t="s">
        <v>151</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30</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c r="DO156" s="80"/>
      <c r="DP156" s="80"/>
      <c r="DQ156" s="80"/>
      <c r="DR156" s="80"/>
      <c r="DS156" s="80"/>
      <c r="DT156" s="80"/>
    </row>
    <row r="157" spans="1:124" s="3" customFormat="1" ht="27.75" hidden="1" customHeight="1" x14ac:dyDescent="0.2">
      <c r="A157" s="16" t="s">
        <v>152</v>
      </c>
      <c r="B157" s="16"/>
      <c r="C157" s="16"/>
      <c r="D157" s="16"/>
      <c r="E157" s="16"/>
      <c r="F157" s="16"/>
      <c r="G157" s="16"/>
      <c r="H157" s="17" t="s">
        <v>153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30</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c r="DO157" s="80"/>
      <c r="DP157" s="80"/>
      <c r="DQ157" s="80"/>
      <c r="DR157" s="80"/>
      <c r="DS157" s="80"/>
      <c r="DT157" s="80"/>
    </row>
    <row r="158" spans="1:124" s="3" customFormat="1" ht="27.75" hidden="1" customHeight="1" x14ac:dyDescent="0.2">
      <c r="A158" s="16" t="s">
        <v>154</v>
      </c>
      <c r="B158" s="16"/>
      <c r="C158" s="16"/>
      <c r="D158" s="16"/>
      <c r="E158" s="16"/>
      <c r="F158" s="16"/>
      <c r="G158" s="16"/>
      <c r="H158" s="17" t="s">
        <v>155</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t="s">
        <v>30</v>
      </c>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c r="DO158" s="80"/>
      <c r="DP158" s="80"/>
      <c r="DQ158" s="80"/>
      <c r="DR158" s="80"/>
      <c r="DS158" s="80"/>
      <c r="DT158" s="80"/>
    </row>
    <row r="159" spans="1:124" s="3" customFormat="1" ht="15" hidden="1" customHeight="1" x14ac:dyDescent="0.2">
      <c r="A159" s="16" t="s">
        <v>156</v>
      </c>
      <c r="B159" s="16"/>
      <c r="C159" s="16"/>
      <c r="D159" s="16"/>
      <c r="E159" s="16"/>
      <c r="F159" s="16"/>
      <c r="G159" s="16"/>
      <c r="H159" s="17" t="s">
        <v>36</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30</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c r="DO159" s="80"/>
      <c r="DP159" s="80"/>
      <c r="DQ159" s="80"/>
      <c r="DR159" s="80"/>
      <c r="DS159" s="80"/>
      <c r="DT159" s="80"/>
    </row>
    <row r="160" spans="1:124" s="3" customFormat="1" ht="54" hidden="1" customHeight="1" x14ac:dyDescent="0.2">
      <c r="A160" s="16" t="s">
        <v>157</v>
      </c>
      <c r="B160" s="16"/>
      <c r="C160" s="16"/>
      <c r="D160" s="16"/>
      <c r="E160" s="16"/>
      <c r="F160" s="16"/>
      <c r="G160" s="16"/>
      <c r="H160" s="17" t="s">
        <v>159</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158</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c r="DO160" s="80"/>
      <c r="DP160" s="80"/>
      <c r="DQ160" s="80"/>
      <c r="DR160" s="80"/>
      <c r="DS160" s="80"/>
      <c r="DT160" s="80"/>
    </row>
    <row r="161" spans="1:124" s="3" customFormat="1" ht="79.5" hidden="1" customHeight="1" x14ac:dyDescent="0.2">
      <c r="A161" s="16" t="s">
        <v>160</v>
      </c>
      <c r="B161" s="16"/>
      <c r="C161" s="16"/>
      <c r="D161" s="16"/>
      <c r="E161" s="16"/>
      <c r="F161" s="16"/>
      <c r="G161" s="16"/>
      <c r="H161" s="17" t="s">
        <v>161</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c r="DO161" s="80"/>
      <c r="DP161" s="80"/>
      <c r="DQ161" s="80"/>
      <c r="DR161" s="80"/>
      <c r="DS161" s="80"/>
      <c r="DT161" s="80"/>
    </row>
    <row r="162" spans="1:124" s="3" customFormat="1" ht="15" hidden="1" x14ac:dyDescent="0.25">
      <c r="A162" s="21" t="s">
        <v>162</v>
      </c>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O162" s="80"/>
      <c r="DP162" s="80"/>
      <c r="DQ162" s="80"/>
      <c r="DR162" s="80"/>
      <c r="DS162" s="80"/>
      <c r="DT162" s="80"/>
    </row>
    <row r="163" spans="1:124" s="3" customFormat="1" ht="15" hidden="1" customHeight="1" x14ac:dyDescent="0.2">
      <c r="A163" s="16" t="s">
        <v>26</v>
      </c>
      <c r="B163" s="16"/>
      <c r="C163" s="16"/>
      <c r="D163" s="16"/>
      <c r="E163" s="16"/>
      <c r="F163" s="16"/>
      <c r="G163" s="16"/>
      <c r="H163" s="17" t="s">
        <v>163</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45</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c r="DO163" s="80"/>
      <c r="DP163" s="80"/>
      <c r="DQ163" s="80"/>
      <c r="DR163" s="80"/>
      <c r="DS163" s="80"/>
      <c r="DT163" s="80"/>
    </row>
    <row r="164" spans="1:124" s="3" customFormat="1" ht="93" hidden="1" customHeight="1" x14ac:dyDescent="0.2">
      <c r="A164" s="16" t="s">
        <v>37</v>
      </c>
      <c r="B164" s="16"/>
      <c r="C164" s="16"/>
      <c r="D164" s="16"/>
      <c r="E164" s="16"/>
      <c r="F164" s="16"/>
      <c r="G164" s="16"/>
      <c r="H164" s="17" t="s">
        <v>164</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45</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c r="DO164" s="80"/>
      <c r="DP164" s="80"/>
      <c r="DQ164" s="80"/>
      <c r="DR164" s="80"/>
      <c r="DS164" s="80"/>
      <c r="DT164" s="80"/>
    </row>
    <row r="165" spans="1:124" s="3" customFormat="1" ht="27.75" hidden="1" customHeight="1" x14ac:dyDescent="0.2">
      <c r="A165" s="16" t="s">
        <v>42</v>
      </c>
      <c r="B165" s="16"/>
      <c r="C165" s="16"/>
      <c r="D165" s="16"/>
      <c r="E165" s="16"/>
      <c r="F165" s="16"/>
      <c r="G165" s="16"/>
      <c r="H165" s="17" t="s">
        <v>166</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165</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c r="DO165" s="80"/>
      <c r="DP165" s="80"/>
      <c r="DQ165" s="80"/>
      <c r="DR165" s="80"/>
      <c r="DS165" s="80"/>
      <c r="DT165" s="80"/>
    </row>
    <row r="166" spans="1:124" s="3" customFormat="1" ht="27.75" hidden="1" customHeight="1" x14ac:dyDescent="0.2">
      <c r="A166" s="16" t="s">
        <v>62</v>
      </c>
      <c r="B166" s="16"/>
      <c r="C166" s="16"/>
      <c r="D166" s="16"/>
      <c r="E166" s="16"/>
      <c r="F166" s="16"/>
      <c r="G166" s="16"/>
      <c r="H166" s="17" t="s">
        <v>167</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165</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c r="DO166" s="80"/>
      <c r="DP166" s="80"/>
      <c r="DQ166" s="80"/>
      <c r="DR166" s="80"/>
      <c r="DS166" s="80"/>
      <c r="DT166" s="80"/>
    </row>
    <row r="167" spans="1:124" s="3" customFormat="1" ht="27.75" hidden="1" customHeight="1" x14ac:dyDescent="0.2">
      <c r="A167" s="16" t="s">
        <v>82</v>
      </c>
      <c r="B167" s="16"/>
      <c r="C167" s="16"/>
      <c r="D167" s="16"/>
      <c r="E167" s="16"/>
      <c r="F167" s="16"/>
      <c r="G167" s="16"/>
      <c r="H167" s="17" t="s">
        <v>169</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t="s">
        <v>168</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c r="DO167" s="80"/>
      <c r="DP167" s="80"/>
      <c r="DQ167" s="80"/>
      <c r="DR167" s="80"/>
      <c r="DS167" s="80"/>
      <c r="DT167" s="80"/>
    </row>
    <row r="168" spans="1:124" s="3" customFormat="1" ht="27.75" hidden="1" customHeight="1" x14ac:dyDescent="0.2">
      <c r="A168" s="16" t="s">
        <v>92</v>
      </c>
      <c r="B168" s="16"/>
      <c r="C168" s="16"/>
      <c r="D168" s="16"/>
      <c r="E168" s="16"/>
      <c r="F168" s="16"/>
      <c r="G168" s="16"/>
      <c r="H168" s="17" t="s">
        <v>170</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8" t="s">
        <v>168</v>
      </c>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19"/>
      <c r="DO168" s="80"/>
      <c r="DP168" s="80"/>
      <c r="DQ168" s="80"/>
      <c r="DR168" s="80"/>
      <c r="DS168" s="80"/>
      <c r="DT168" s="80"/>
    </row>
    <row r="169" spans="1:124" s="3" customFormat="1" ht="27.75" hidden="1" customHeight="1" x14ac:dyDescent="0.2">
      <c r="A169" s="16" t="s">
        <v>94</v>
      </c>
      <c r="B169" s="16"/>
      <c r="C169" s="16"/>
      <c r="D169" s="16"/>
      <c r="E169" s="16"/>
      <c r="F169" s="16"/>
      <c r="G169" s="16"/>
      <c r="H169" s="17" t="s">
        <v>172</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171</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c r="DO169" s="80"/>
      <c r="DP169" s="80"/>
      <c r="DQ169" s="80"/>
      <c r="DR169" s="80"/>
      <c r="DS169" s="80"/>
      <c r="DT169" s="80"/>
    </row>
    <row r="170" spans="1:124" s="3" customFormat="1" ht="15" hidden="1" customHeight="1" x14ac:dyDescent="0.2">
      <c r="A170" s="16"/>
      <c r="B170" s="16"/>
      <c r="C170" s="16"/>
      <c r="D170" s="16"/>
      <c r="E170" s="16"/>
      <c r="F170" s="16"/>
      <c r="G170" s="16"/>
      <c r="H170" s="17" t="s">
        <v>65</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c r="DO170" s="80"/>
      <c r="DP170" s="80"/>
      <c r="DQ170" s="80"/>
      <c r="DR170" s="80"/>
      <c r="DS170" s="80"/>
      <c r="DT170" s="80"/>
    </row>
    <row r="171" spans="1:124" s="3" customFormat="1" ht="27.75" hidden="1" customHeight="1" x14ac:dyDescent="0.2">
      <c r="A171" s="16" t="s">
        <v>173</v>
      </c>
      <c r="B171" s="16"/>
      <c r="C171" s="16"/>
      <c r="D171" s="16"/>
      <c r="E171" s="16"/>
      <c r="F171" s="16"/>
      <c r="G171" s="16"/>
      <c r="H171" s="17" t="s">
        <v>176</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171</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c r="DO171" s="80"/>
      <c r="DP171" s="80"/>
      <c r="DQ171" s="80"/>
      <c r="DR171" s="80"/>
      <c r="DS171" s="80"/>
      <c r="DT171" s="80"/>
    </row>
    <row r="172" spans="1:124" s="3" customFormat="1" ht="27.75" hidden="1" customHeight="1" x14ac:dyDescent="0.2">
      <c r="A172" s="16" t="s">
        <v>174</v>
      </c>
      <c r="B172" s="16"/>
      <c r="C172" s="16"/>
      <c r="D172" s="16"/>
      <c r="E172" s="16"/>
      <c r="F172" s="16"/>
      <c r="G172" s="16"/>
      <c r="H172" s="17" t="s">
        <v>177</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171</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c r="DO172" s="80"/>
      <c r="DP172" s="80"/>
      <c r="DQ172" s="80"/>
      <c r="DR172" s="80"/>
      <c r="DS172" s="80"/>
      <c r="DT172" s="80"/>
    </row>
    <row r="173" spans="1:124" s="3" customFormat="1" ht="40.5" hidden="1" customHeight="1" x14ac:dyDescent="0.2">
      <c r="A173" s="16" t="s">
        <v>175</v>
      </c>
      <c r="B173" s="16"/>
      <c r="C173" s="16"/>
      <c r="D173" s="16"/>
      <c r="E173" s="16"/>
      <c r="F173" s="16"/>
      <c r="G173" s="16"/>
      <c r="H173" s="17" t="s">
        <v>178</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171</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c r="DO173" s="80"/>
      <c r="DP173" s="80"/>
      <c r="DQ173" s="80"/>
      <c r="DR173" s="80"/>
      <c r="DS173" s="80"/>
      <c r="DT173" s="80"/>
    </row>
    <row r="174" spans="1:124" s="3" customFormat="1" ht="15" hidden="1" customHeight="1" x14ac:dyDescent="0.2">
      <c r="A174" s="16" t="s">
        <v>152</v>
      </c>
      <c r="B174" s="16"/>
      <c r="C174" s="16"/>
      <c r="D174" s="16"/>
      <c r="E174" s="16"/>
      <c r="F174" s="16"/>
      <c r="G174" s="16"/>
      <c r="H174" s="17" t="s">
        <v>179</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c r="DO174" s="80"/>
      <c r="DP174" s="80"/>
      <c r="DQ174" s="80"/>
      <c r="DR174" s="80"/>
      <c r="DS174" s="80"/>
      <c r="DT174" s="80"/>
    </row>
    <row r="175" spans="1:124" s="3" customFormat="1" ht="15" hidden="1" customHeight="1" x14ac:dyDescent="0.2">
      <c r="A175" s="16"/>
      <c r="B175" s="16"/>
      <c r="C175" s="16"/>
      <c r="D175" s="16"/>
      <c r="E175" s="16"/>
      <c r="F175" s="16"/>
      <c r="G175" s="16"/>
      <c r="H175" s="17" t="s">
        <v>65</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c r="DO175" s="80"/>
      <c r="DP175" s="80"/>
      <c r="DQ175" s="80"/>
      <c r="DR175" s="80"/>
      <c r="DS175" s="80"/>
      <c r="DT175" s="80"/>
    </row>
    <row r="176" spans="1:124" s="3" customFormat="1" ht="27.75" hidden="1" customHeight="1" x14ac:dyDescent="0.2">
      <c r="A176" s="16" t="s">
        <v>180</v>
      </c>
      <c r="B176" s="16"/>
      <c r="C176" s="16"/>
      <c r="D176" s="16"/>
      <c r="E176" s="16"/>
      <c r="F176" s="16"/>
      <c r="G176" s="16"/>
      <c r="H176" s="17" t="s">
        <v>181</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t="s">
        <v>171</v>
      </c>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c r="DO176" s="80"/>
      <c r="DP176" s="80"/>
      <c r="DQ176" s="80"/>
      <c r="DR176" s="80"/>
      <c r="DS176" s="80"/>
      <c r="DT176" s="80"/>
    </row>
    <row r="177" spans="1:124" s="3" customFormat="1" ht="40.5" hidden="1" customHeight="1" x14ac:dyDescent="0.2">
      <c r="A177" s="16"/>
      <c r="B177" s="16"/>
      <c r="C177" s="16"/>
      <c r="D177" s="16"/>
      <c r="E177" s="16"/>
      <c r="F177" s="16"/>
      <c r="G177" s="16"/>
      <c r="H177" s="17" t="s">
        <v>183</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182</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c r="DO177" s="80"/>
      <c r="DP177" s="80"/>
      <c r="DQ177" s="80"/>
      <c r="DR177" s="80"/>
      <c r="DS177" s="80"/>
      <c r="DT177" s="80"/>
    </row>
    <row r="178" spans="1:124" s="3" customFormat="1" ht="27.75" hidden="1" customHeight="1" x14ac:dyDescent="0.2">
      <c r="A178" s="16" t="s">
        <v>184</v>
      </c>
      <c r="B178" s="16"/>
      <c r="C178" s="16"/>
      <c r="D178" s="16"/>
      <c r="E178" s="16"/>
      <c r="F178" s="16"/>
      <c r="G178" s="16"/>
      <c r="H178" s="17" t="s">
        <v>185</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171</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c r="DO178" s="80"/>
      <c r="DP178" s="80"/>
      <c r="DQ178" s="80"/>
      <c r="DR178" s="80"/>
      <c r="DS178" s="80"/>
      <c r="DT178" s="80"/>
    </row>
    <row r="179" spans="1:124" s="3" customFormat="1" ht="27.75" hidden="1" customHeight="1" x14ac:dyDescent="0.2">
      <c r="A179" s="16"/>
      <c r="B179" s="16"/>
      <c r="C179" s="16"/>
      <c r="D179" s="16"/>
      <c r="E179" s="16"/>
      <c r="F179" s="16"/>
      <c r="G179" s="16"/>
      <c r="H179" s="17" t="s">
        <v>187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186</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c r="DO179" s="80"/>
      <c r="DP179" s="80"/>
      <c r="DQ179" s="80"/>
      <c r="DR179" s="80"/>
      <c r="DS179" s="80"/>
      <c r="DT179" s="80"/>
    </row>
    <row r="180" spans="1:124" s="3" customFormat="1" ht="54" hidden="1" customHeight="1" x14ac:dyDescent="0.2">
      <c r="A180" s="16"/>
      <c r="B180" s="16"/>
      <c r="C180" s="16"/>
      <c r="D180" s="16"/>
      <c r="E180" s="16"/>
      <c r="F180" s="16"/>
      <c r="G180" s="16"/>
      <c r="H180" s="17" t="s">
        <v>188</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c r="DO180" s="80"/>
      <c r="DP180" s="80"/>
      <c r="DQ180" s="80"/>
      <c r="DR180" s="80"/>
      <c r="DS180" s="80"/>
      <c r="DT180" s="80"/>
    </row>
    <row r="181" spans="1:124" s="3" customFormat="1" ht="15" hidden="1" customHeight="1" x14ac:dyDescent="0.2">
      <c r="A181" s="16" t="s">
        <v>154</v>
      </c>
      <c r="B181" s="16"/>
      <c r="C181" s="16"/>
      <c r="D181" s="16"/>
      <c r="E181" s="16"/>
      <c r="F181" s="16"/>
      <c r="G181" s="16"/>
      <c r="H181" s="17" t="s">
        <v>189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t="s">
        <v>171</v>
      </c>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c r="DO181" s="80"/>
      <c r="DP181" s="80"/>
      <c r="DQ181" s="80"/>
      <c r="DR181" s="80"/>
      <c r="DS181" s="80"/>
      <c r="DT181" s="80"/>
    </row>
    <row r="182" spans="1:124" s="3" customFormat="1" ht="54" hidden="1" customHeight="1" x14ac:dyDescent="0.2">
      <c r="A182" s="16" t="s">
        <v>156</v>
      </c>
      <c r="B182" s="16"/>
      <c r="C182" s="16"/>
      <c r="D182" s="16"/>
      <c r="E182" s="16"/>
      <c r="F182" s="16"/>
      <c r="G182" s="16"/>
      <c r="H182" s="17" t="s">
        <v>190</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c r="DO182" s="80"/>
      <c r="DP182" s="80"/>
      <c r="DQ182" s="80"/>
      <c r="DR182" s="80"/>
      <c r="DS182" s="80"/>
      <c r="DT182" s="80"/>
    </row>
    <row r="183" spans="1:124" s="3" customFormat="1" ht="27.75" hidden="1" customHeight="1" x14ac:dyDescent="0.2">
      <c r="A183" s="16" t="s">
        <v>191</v>
      </c>
      <c r="B183" s="16"/>
      <c r="C183" s="16"/>
      <c r="D183" s="16"/>
      <c r="E183" s="16"/>
      <c r="F183" s="16"/>
      <c r="G183" s="16"/>
      <c r="H183" s="17" t="s">
        <v>192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85</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c r="DO183" s="80"/>
      <c r="DP183" s="80"/>
      <c r="DQ183" s="80"/>
      <c r="DR183" s="80"/>
      <c r="DS183" s="80"/>
      <c r="DT183" s="80"/>
    </row>
    <row r="184" spans="1:124" s="3" customFormat="1" ht="27.75" hidden="1" customHeight="1" x14ac:dyDescent="0.2">
      <c r="A184" s="16" t="s">
        <v>193</v>
      </c>
      <c r="B184" s="16"/>
      <c r="C184" s="16"/>
      <c r="D184" s="16"/>
      <c r="E184" s="16"/>
      <c r="F184" s="16"/>
      <c r="G184" s="16"/>
      <c r="H184" s="17" t="s">
        <v>194</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88</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c r="DO184" s="80"/>
      <c r="DP184" s="80"/>
      <c r="DQ184" s="80"/>
      <c r="DR184" s="80"/>
      <c r="DS184" s="80"/>
      <c r="DT184" s="80"/>
    </row>
    <row r="185" spans="1:124" s="3" customFormat="1" ht="40.5" hidden="1" customHeight="1" x14ac:dyDescent="0.2">
      <c r="A185" s="16" t="s">
        <v>195</v>
      </c>
      <c r="B185" s="16"/>
      <c r="C185" s="16"/>
      <c r="D185" s="16"/>
      <c r="E185" s="16"/>
      <c r="F185" s="16"/>
      <c r="G185" s="16"/>
      <c r="H185" s="17" t="s">
        <v>196</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c r="DO185" s="80"/>
      <c r="DP185" s="80"/>
      <c r="DQ185" s="80"/>
      <c r="DR185" s="80"/>
      <c r="DS185" s="80"/>
      <c r="DT185" s="80"/>
    </row>
    <row r="186" spans="1:124" s="3" customFormat="1" ht="27.75" hidden="1" customHeight="1" x14ac:dyDescent="0.2">
      <c r="A186" s="16" t="s">
        <v>157</v>
      </c>
      <c r="B186" s="16"/>
      <c r="C186" s="16"/>
      <c r="D186" s="16"/>
      <c r="E186" s="16"/>
      <c r="F186" s="16"/>
      <c r="G186" s="16"/>
      <c r="H186" s="17" t="s">
        <v>197</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t="s">
        <v>171</v>
      </c>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c r="DO186" s="80"/>
      <c r="DP186" s="80"/>
      <c r="DQ186" s="80"/>
      <c r="DR186" s="80"/>
      <c r="DS186" s="80"/>
      <c r="DT186" s="80"/>
    </row>
    <row r="187" spans="1:124" s="3" customFormat="1" ht="15" hidden="1" customHeight="1" x14ac:dyDescent="0.2">
      <c r="A187" s="16"/>
      <c r="B187" s="16"/>
      <c r="C187" s="16"/>
      <c r="D187" s="16"/>
      <c r="E187" s="16"/>
      <c r="F187" s="16"/>
      <c r="G187" s="16"/>
      <c r="H187" s="17" t="s">
        <v>65</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c r="DO187" s="80"/>
      <c r="DP187" s="80"/>
      <c r="DQ187" s="80"/>
      <c r="DR187" s="80"/>
      <c r="DS187" s="80"/>
      <c r="DT187" s="80"/>
    </row>
    <row r="188" spans="1:124" s="3" customFormat="1" ht="27.75" hidden="1" customHeight="1" x14ac:dyDescent="0.2">
      <c r="A188" s="16" t="s">
        <v>198</v>
      </c>
      <c r="B188" s="16"/>
      <c r="C188" s="16"/>
      <c r="D188" s="16"/>
      <c r="E188" s="16"/>
      <c r="F188" s="16"/>
      <c r="G188" s="16"/>
      <c r="H188" s="17" t="s">
        <v>199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t="s">
        <v>171</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c r="DO188" s="80"/>
      <c r="DP188" s="80"/>
      <c r="DQ188" s="80"/>
      <c r="DR188" s="80"/>
      <c r="DS188" s="80"/>
      <c r="DT188" s="80"/>
    </row>
    <row r="189" spans="1:124" s="3" customFormat="1" ht="27.75" hidden="1" customHeight="1" x14ac:dyDescent="0.2">
      <c r="A189" s="16" t="s">
        <v>200</v>
      </c>
      <c r="B189" s="16"/>
      <c r="C189" s="16"/>
      <c r="D189" s="16"/>
      <c r="E189" s="16"/>
      <c r="F189" s="16"/>
      <c r="G189" s="16"/>
      <c r="H189" s="17" t="s">
        <v>201</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171</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c r="DO189" s="80"/>
      <c r="DP189" s="80"/>
      <c r="DQ189" s="80"/>
      <c r="DR189" s="80"/>
      <c r="DS189" s="80"/>
      <c r="DT189" s="80"/>
    </row>
    <row r="190" spans="1:124" s="3" customFormat="1" ht="40.5" hidden="1" customHeight="1" x14ac:dyDescent="0.2">
      <c r="A190" s="16" t="s">
        <v>202</v>
      </c>
      <c r="B190" s="16"/>
      <c r="C190" s="16"/>
      <c r="D190" s="16"/>
      <c r="E190" s="16"/>
      <c r="F190" s="16"/>
      <c r="G190" s="16"/>
      <c r="H190" s="17" t="s">
        <v>203</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171</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c r="DO190" s="80"/>
      <c r="DP190" s="80"/>
      <c r="DQ190" s="80"/>
      <c r="DR190" s="80"/>
      <c r="DS190" s="80"/>
      <c r="DT190" s="80"/>
    </row>
    <row r="191" spans="1:124" s="3" customFormat="1" ht="27.75" hidden="1" customHeight="1" x14ac:dyDescent="0.2">
      <c r="A191" s="16" t="s">
        <v>160</v>
      </c>
      <c r="B191" s="16"/>
      <c r="C191" s="16"/>
      <c r="D191" s="16"/>
      <c r="E191" s="16"/>
      <c r="F191" s="16"/>
      <c r="G191" s="16"/>
      <c r="H191" s="17" t="s">
        <v>204</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c r="DO191" s="80"/>
      <c r="DP191" s="80"/>
      <c r="DQ191" s="80"/>
      <c r="DR191" s="80"/>
      <c r="DS191" s="80"/>
      <c r="DT191" s="80"/>
    </row>
    <row r="192" spans="1:124" s="3" customFormat="1" ht="15" hidden="1" customHeight="1" x14ac:dyDescent="0.2">
      <c r="A192" s="16"/>
      <c r="B192" s="16"/>
      <c r="C192" s="16"/>
      <c r="D192" s="16"/>
      <c r="E192" s="16"/>
      <c r="F192" s="16"/>
      <c r="G192" s="16"/>
      <c r="H192" s="17" t="s">
        <v>65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c r="DO192" s="80"/>
      <c r="DP192" s="80"/>
      <c r="DQ192" s="80"/>
      <c r="DR192" s="80"/>
      <c r="DS192" s="80"/>
      <c r="DT192" s="80"/>
    </row>
    <row r="193" spans="1:124" s="3" customFormat="1" ht="27.75" hidden="1" customHeight="1" x14ac:dyDescent="0.2">
      <c r="A193" s="16" t="s">
        <v>205</v>
      </c>
      <c r="B193" s="16"/>
      <c r="C193" s="16"/>
      <c r="D193" s="16"/>
      <c r="E193" s="16"/>
      <c r="F193" s="16"/>
      <c r="G193" s="16"/>
      <c r="H193" s="17" t="s">
        <v>206</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t="s">
        <v>171</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c r="DO193" s="80"/>
      <c r="DP193" s="80"/>
      <c r="DQ193" s="80"/>
      <c r="DR193" s="80"/>
      <c r="DS193" s="80"/>
      <c r="DT193" s="80"/>
    </row>
    <row r="194" spans="1:124" s="3" customFormat="1" ht="27.75" hidden="1" customHeight="1" x14ac:dyDescent="0.2">
      <c r="A194" s="16" t="s">
        <v>207</v>
      </c>
      <c r="B194" s="16"/>
      <c r="C194" s="16"/>
      <c r="D194" s="16"/>
      <c r="E194" s="16"/>
      <c r="F194" s="16"/>
      <c r="G194" s="16"/>
      <c r="H194" s="17" t="s">
        <v>208</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171</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c r="DO194" s="80"/>
      <c r="DP194" s="80"/>
      <c r="DQ194" s="80"/>
      <c r="DR194" s="80"/>
      <c r="DS194" s="80"/>
      <c r="DT194" s="80"/>
    </row>
    <row r="195" spans="1:124" s="3" customFormat="1" ht="27.75" hidden="1" customHeight="1" x14ac:dyDescent="0.2">
      <c r="A195" s="16" t="s">
        <v>209</v>
      </c>
      <c r="B195" s="16"/>
      <c r="C195" s="16"/>
      <c r="D195" s="16"/>
      <c r="E195" s="16"/>
      <c r="F195" s="16"/>
      <c r="G195" s="16"/>
      <c r="H195" s="17" t="s">
        <v>210</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c r="DO195" s="80"/>
      <c r="DP195" s="80"/>
      <c r="DQ195" s="80"/>
      <c r="DR195" s="80"/>
      <c r="DS195" s="80"/>
      <c r="DT195" s="80"/>
    </row>
    <row r="196" spans="1:124" s="3" customFormat="1" ht="14.25" hidden="1" customHeight="1" x14ac:dyDescent="0.2">
      <c r="A196" s="16"/>
      <c r="B196" s="16"/>
      <c r="C196" s="16"/>
      <c r="D196" s="16"/>
      <c r="E196" s="16"/>
      <c r="F196" s="16"/>
      <c r="G196" s="16"/>
      <c r="H196" s="17" t="s">
        <v>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c r="DO196" s="80"/>
      <c r="DP196" s="80"/>
      <c r="DQ196" s="80"/>
      <c r="DR196" s="80"/>
      <c r="DS196" s="80"/>
      <c r="DT196" s="80"/>
    </row>
    <row r="197" spans="1:124" s="3" customFormat="1" ht="27.75" hidden="1" customHeight="1" x14ac:dyDescent="0.2">
      <c r="A197" s="16" t="s">
        <v>211</v>
      </c>
      <c r="B197" s="16"/>
      <c r="C197" s="16"/>
      <c r="D197" s="16"/>
      <c r="E197" s="16"/>
      <c r="F197" s="16"/>
      <c r="G197" s="16"/>
      <c r="H197" s="17" t="s">
        <v>199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t="s">
        <v>171</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c r="DO197" s="80"/>
      <c r="DP197" s="80"/>
      <c r="DQ197" s="80"/>
      <c r="DR197" s="80"/>
      <c r="DS197" s="80"/>
      <c r="DT197" s="80"/>
    </row>
    <row r="198" spans="1:124" s="3" customFormat="1" ht="27.75" hidden="1" customHeight="1" x14ac:dyDescent="0.2">
      <c r="A198" s="16" t="s">
        <v>212</v>
      </c>
      <c r="B198" s="16"/>
      <c r="C198" s="16"/>
      <c r="D198" s="16"/>
      <c r="E198" s="16"/>
      <c r="F198" s="16"/>
      <c r="G198" s="16"/>
      <c r="H198" s="17" t="s">
        <v>201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t="s">
        <v>171</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c r="DO198" s="80"/>
      <c r="DP198" s="80"/>
      <c r="DQ198" s="80"/>
      <c r="DR198" s="80"/>
      <c r="DS198" s="80"/>
      <c r="DT198" s="80"/>
    </row>
    <row r="199" spans="1:124" s="3" customFormat="1" ht="40.5" hidden="1" customHeight="1" x14ac:dyDescent="0.2">
      <c r="A199" s="16" t="s">
        <v>213</v>
      </c>
      <c r="B199" s="16"/>
      <c r="C199" s="16"/>
      <c r="D199" s="16"/>
      <c r="E199" s="16"/>
      <c r="F199" s="16"/>
      <c r="G199" s="16"/>
      <c r="H199" s="17" t="s">
        <v>203</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171</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c r="DO199" s="80"/>
      <c r="DP199" s="80"/>
      <c r="DQ199" s="80"/>
      <c r="DR199" s="80"/>
      <c r="DS199" s="80"/>
      <c r="DT199" s="80"/>
    </row>
    <row r="200" spans="1:124" s="3" customFormat="1" ht="40.5" hidden="1" customHeight="1" x14ac:dyDescent="0.2">
      <c r="A200" s="16" t="s">
        <v>214</v>
      </c>
      <c r="B200" s="16"/>
      <c r="C200" s="16"/>
      <c r="D200" s="16"/>
      <c r="E200" s="16"/>
      <c r="F200" s="16"/>
      <c r="G200" s="16"/>
      <c r="H200" s="17" t="s">
        <v>215</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c r="DO200" s="80"/>
      <c r="DP200" s="80"/>
      <c r="DQ200" s="80"/>
      <c r="DR200" s="80"/>
      <c r="DS200" s="80"/>
      <c r="DT200" s="80"/>
    </row>
    <row r="201" spans="1:124" s="3" customFormat="1" ht="15" hidden="1" customHeight="1" x14ac:dyDescent="0.2">
      <c r="A201" s="16"/>
      <c r="B201" s="16"/>
      <c r="C201" s="16"/>
      <c r="D201" s="16"/>
      <c r="E201" s="16"/>
      <c r="F201" s="16"/>
      <c r="G201" s="16"/>
      <c r="H201" s="17" t="s">
        <v>65</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c r="DO201" s="80"/>
      <c r="DP201" s="80"/>
      <c r="DQ201" s="80"/>
      <c r="DR201" s="80"/>
      <c r="DS201" s="80"/>
      <c r="DT201" s="80"/>
    </row>
    <row r="202" spans="1:124" s="3" customFormat="1" ht="27.75" hidden="1" customHeight="1" x14ac:dyDescent="0.2">
      <c r="A202" s="16" t="s">
        <v>216</v>
      </c>
      <c r="B202" s="16"/>
      <c r="C202" s="16"/>
      <c r="D202" s="16"/>
      <c r="E202" s="16"/>
      <c r="F202" s="16"/>
      <c r="G202" s="16"/>
      <c r="H202" s="17" t="s">
        <v>199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t="s">
        <v>171</v>
      </c>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c r="DO202" s="80"/>
      <c r="DP202" s="80"/>
      <c r="DQ202" s="80"/>
      <c r="DR202" s="80"/>
      <c r="DS202" s="80"/>
      <c r="DT202" s="80"/>
    </row>
    <row r="203" spans="1:124" s="3" customFormat="1" ht="27.75" hidden="1" customHeight="1" x14ac:dyDescent="0.2">
      <c r="A203" s="16" t="s">
        <v>217</v>
      </c>
      <c r="B203" s="16"/>
      <c r="C203" s="16"/>
      <c r="D203" s="16"/>
      <c r="E203" s="16"/>
      <c r="F203" s="16"/>
      <c r="G203" s="16"/>
      <c r="H203" s="17" t="s">
        <v>201</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171</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c r="DO203" s="80"/>
      <c r="DP203" s="80"/>
      <c r="DQ203" s="80"/>
      <c r="DR203" s="80"/>
      <c r="DS203" s="80"/>
      <c r="DT203" s="80"/>
    </row>
    <row r="204" spans="1:124" s="3" customFormat="1" ht="40.5" hidden="1" customHeight="1" x14ac:dyDescent="0.2">
      <c r="A204" s="16" t="s">
        <v>218</v>
      </c>
      <c r="B204" s="16"/>
      <c r="C204" s="16"/>
      <c r="D204" s="16"/>
      <c r="E204" s="16"/>
      <c r="F204" s="16"/>
      <c r="G204" s="16"/>
      <c r="H204" s="17" t="s">
        <v>203</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171</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c r="DO204" s="80"/>
      <c r="DP204" s="80"/>
      <c r="DQ204" s="80"/>
      <c r="DR204" s="80"/>
      <c r="DS204" s="80"/>
      <c r="DT204" s="80"/>
    </row>
    <row r="205" spans="1:124" s="3" customFormat="1" ht="15" hidden="1" customHeight="1" x14ac:dyDescent="0.2">
      <c r="A205" s="16" t="s">
        <v>219</v>
      </c>
      <c r="B205" s="16"/>
      <c r="C205" s="16"/>
      <c r="D205" s="16"/>
      <c r="E205" s="16"/>
      <c r="F205" s="16"/>
      <c r="G205" s="16"/>
      <c r="H205" s="17" t="s">
        <v>36</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171</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c r="DO205" s="80"/>
      <c r="DP205" s="80"/>
      <c r="DQ205" s="80"/>
      <c r="DR205" s="80"/>
      <c r="DS205" s="80"/>
      <c r="DT205" s="80"/>
    </row>
    <row r="206" spans="1:124" s="3" customFormat="1" ht="54" hidden="1" customHeight="1" x14ac:dyDescent="0.2">
      <c r="A206" s="16" t="s">
        <v>220</v>
      </c>
      <c r="B206" s="16"/>
      <c r="C206" s="16"/>
      <c r="D206" s="16"/>
      <c r="E206" s="16"/>
      <c r="F206" s="16"/>
      <c r="G206" s="16"/>
      <c r="H206" s="17" t="s">
        <v>221</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t="s">
        <v>158</v>
      </c>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c r="DO206" s="80"/>
      <c r="DP206" s="80"/>
      <c r="DQ206" s="80"/>
      <c r="DR206" s="80"/>
      <c r="DS206" s="80"/>
      <c r="DT206" s="80"/>
    </row>
    <row r="207" spans="1:124" s="3" customFormat="1" ht="80.25" hidden="1" customHeight="1" x14ac:dyDescent="0.2">
      <c r="A207" s="16" t="s">
        <v>222</v>
      </c>
      <c r="B207" s="16"/>
      <c r="C207" s="16"/>
      <c r="D207" s="16"/>
      <c r="E207" s="16"/>
      <c r="F207" s="16"/>
      <c r="G207" s="16"/>
      <c r="H207" s="17" t="s">
        <v>161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c r="DO207" s="80"/>
      <c r="DP207" s="80"/>
      <c r="DQ207" s="80"/>
      <c r="DR207" s="80"/>
      <c r="DS207" s="80"/>
      <c r="DT207" s="80"/>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hyperlinks>
  <pageMargins left="0.78740157480314965" right="0.51181102362204722" top="0.59055118110236227" bottom="0.39370078740157483" header="0.19685039370078741" footer="0.19685039370078741"/>
  <pageSetup paperSize="9" scale="88"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53"/>
  <sheetViews>
    <sheetView tabSelected="1" topLeftCell="A18" zoomScaleNormal="100" zoomScaleSheetLayoutView="100" workbookViewId="0">
      <selection activeCell="DE47" sqref="DE47"/>
    </sheetView>
  </sheetViews>
  <sheetFormatPr defaultColWidth="0.85546875" defaultRowHeight="15.75" x14ac:dyDescent="0.25"/>
  <cols>
    <col min="1" max="6" width="0.85546875" style="1"/>
    <col min="7" max="35" width="1.28515625" style="1" customWidth="1"/>
    <col min="36"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32" width="8.7109375" style="79" customWidth="1"/>
    <col min="133" max="185" width="8.7109375" style="1" customWidth="1"/>
    <col min="186" max="16384" width="0.85546875" style="1"/>
  </cols>
  <sheetData>
    <row r="1" spans="1:132" x14ac:dyDescent="0.25">
      <c r="B1" s="56" t="s">
        <v>223</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8"/>
    </row>
    <row r="3" spans="1:132" s="3" customFormat="1" ht="67.5" customHeight="1" x14ac:dyDescent="0.2">
      <c r="A3" s="68" t="s">
        <v>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9"/>
      <c r="AJ3" s="72" t="s">
        <v>1</v>
      </c>
      <c r="AK3" s="68"/>
      <c r="AL3" s="68"/>
      <c r="AM3" s="68"/>
      <c r="AN3" s="68"/>
      <c r="AO3" s="68"/>
      <c r="AP3" s="68"/>
      <c r="AQ3" s="68"/>
      <c r="AR3" s="68"/>
      <c r="AS3" s="68"/>
      <c r="AT3" s="68"/>
      <c r="AU3" s="68"/>
      <c r="AV3" s="68"/>
      <c r="AW3" s="68"/>
      <c r="AX3" s="68"/>
      <c r="AY3" s="69"/>
      <c r="AZ3" s="66" t="str">
        <f>[9]стр.1_9!AZ33</f>
        <v>Фактические показатели за 2022 год</v>
      </c>
      <c r="BA3" s="64"/>
      <c r="BB3" s="64"/>
      <c r="BC3" s="64"/>
      <c r="BD3" s="64"/>
      <c r="BE3" s="64"/>
      <c r="BF3" s="64"/>
      <c r="BG3" s="64"/>
      <c r="BH3" s="64"/>
      <c r="BI3" s="64"/>
      <c r="BJ3" s="64"/>
      <c r="BK3" s="64"/>
      <c r="BL3" s="64"/>
      <c r="BM3" s="64"/>
      <c r="BN3" s="64"/>
      <c r="BO3" s="64"/>
      <c r="BP3" s="64"/>
      <c r="BQ3" s="65"/>
      <c r="BR3" s="66" t="str">
        <f>[9]стр.1_9!BT33</f>
        <v>Показатели, утвержденные
на 2023 год</v>
      </c>
      <c r="BS3" s="64"/>
      <c r="BT3" s="64"/>
      <c r="BU3" s="64"/>
      <c r="BV3" s="64"/>
      <c r="BW3" s="64"/>
      <c r="BX3" s="64"/>
      <c r="BY3" s="64"/>
      <c r="BZ3" s="64"/>
      <c r="CA3" s="64"/>
      <c r="CB3" s="64"/>
      <c r="CC3" s="64"/>
      <c r="CD3" s="64"/>
      <c r="CE3" s="64"/>
      <c r="CF3" s="64"/>
      <c r="CG3" s="64"/>
      <c r="CH3" s="64"/>
      <c r="CI3" s="65"/>
      <c r="CJ3" s="66" t="str">
        <f>[9]стр.1_9!CK33</f>
        <v>Предложения
на 2024 год</v>
      </c>
      <c r="CK3" s="64"/>
      <c r="CL3" s="64"/>
      <c r="CM3" s="64"/>
      <c r="CN3" s="64"/>
      <c r="CO3" s="64"/>
      <c r="CP3" s="64"/>
      <c r="CQ3" s="64"/>
      <c r="CR3" s="64"/>
      <c r="CS3" s="64"/>
      <c r="CT3" s="64"/>
      <c r="CU3" s="64"/>
      <c r="CV3" s="64"/>
      <c r="CW3" s="64"/>
      <c r="CX3" s="64"/>
      <c r="CY3" s="64"/>
      <c r="CZ3" s="64"/>
      <c r="DA3" s="65"/>
      <c r="DQ3" s="80"/>
      <c r="DR3" s="80"/>
      <c r="DS3" s="80"/>
      <c r="DT3" s="80"/>
      <c r="DU3" s="80"/>
      <c r="DV3" s="80"/>
      <c r="DW3" s="80"/>
      <c r="DX3" s="80"/>
      <c r="DY3" s="80"/>
      <c r="DZ3" s="80"/>
      <c r="EA3" s="80"/>
      <c r="EB3" s="80"/>
    </row>
    <row r="4" spans="1:132" s="3" customFormat="1" ht="40.5" customHeight="1" x14ac:dyDescent="0.2">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3"/>
      <c r="AK4" s="70"/>
      <c r="AL4" s="70"/>
      <c r="AM4" s="70"/>
      <c r="AN4" s="70"/>
      <c r="AO4" s="70"/>
      <c r="AP4" s="70"/>
      <c r="AQ4" s="70"/>
      <c r="AR4" s="70"/>
      <c r="AS4" s="70"/>
      <c r="AT4" s="70"/>
      <c r="AU4" s="70"/>
      <c r="AV4" s="70"/>
      <c r="AW4" s="70"/>
      <c r="AX4" s="70"/>
      <c r="AY4" s="71"/>
      <c r="AZ4" s="66" t="s">
        <v>224</v>
      </c>
      <c r="BA4" s="64"/>
      <c r="BB4" s="64"/>
      <c r="BC4" s="64"/>
      <c r="BD4" s="64"/>
      <c r="BE4" s="64"/>
      <c r="BF4" s="64"/>
      <c r="BG4" s="64"/>
      <c r="BH4" s="65"/>
      <c r="BI4" s="66" t="s">
        <v>225</v>
      </c>
      <c r="BJ4" s="64"/>
      <c r="BK4" s="64"/>
      <c r="BL4" s="64"/>
      <c r="BM4" s="64"/>
      <c r="BN4" s="64"/>
      <c r="BO4" s="64"/>
      <c r="BP4" s="64"/>
      <c r="BQ4" s="65"/>
      <c r="BR4" s="66" t="s">
        <v>224</v>
      </c>
      <c r="BS4" s="64"/>
      <c r="BT4" s="64"/>
      <c r="BU4" s="64"/>
      <c r="BV4" s="64"/>
      <c r="BW4" s="64"/>
      <c r="BX4" s="64"/>
      <c r="BY4" s="64"/>
      <c r="BZ4" s="65"/>
      <c r="CA4" s="66" t="s">
        <v>225</v>
      </c>
      <c r="CB4" s="64"/>
      <c r="CC4" s="64"/>
      <c r="CD4" s="64"/>
      <c r="CE4" s="64"/>
      <c r="CF4" s="64"/>
      <c r="CG4" s="64"/>
      <c r="CH4" s="64"/>
      <c r="CI4" s="65"/>
      <c r="CJ4" s="66" t="s">
        <v>224</v>
      </c>
      <c r="CK4" s="64"/>
      <c r="CL4" s="64"/>
      <c r="CM4" s="64"/>
      <c r="CN4" s="64"/>
      <c r="CO4" s="64"/>
      <c r="CP4" s="64"/>
      <c r="CQ4" s="64"/>
      <c r="CR4" s="65"/>
      <c r="CS4" s="66" t="s">
        <v>225</v>
      </c>
      <c r="CT4" s="64"/>
      <c r="CU4" s="64"/>
      <c r="CV4" s="64"/>
      <c r="CW4" s="64"/>
      <c r="CX4" s="64"/>
      <c r="CY4" s="64"/>
      <c r="CZ4" s="64"/>
      <c r="DA4" s="65"/>
      <c r="DQ4" s="80"/>
      <c r="DR4" s="80"/>
      <c r="DS4" s="80"/>
      <c r="DT4" s="80"/>
      <c r="DU4" s="80"/>
      <c r="DV4" s="80"/>
      <c r="DW4" s="80"/>
      <c r="DX4" s="80"/>
      <c r="DY4" s="80"/>
      <c r="DZ4" s="80"/>
      <c r="EA4" s="80"/>
      <c r="EB4" s="80"/>
    </row>
    <row r="5" spans="1:132" s="3" customFormat="1" ht="40.5" customHeight="1" x14ac:dyDescent="0.2">
      <c r="A5" s="16" t="s">
        <v>26</v>
      </c>
      <c r="B5" s="16"/>
      <c r="C5" s="16"/>
      <c r="D5" s="16"/>
      <c r="E5" s="16"/>
      <c r="F5" s="16"/>
      <c r="G5" s="17" t="s">
        <v>226</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67"/>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20"/>
      <c r="DQ5" s="80"/>
      <c r="DR5" s="80"/>
      <c r="DS5" s="80"/>
      <c r="DT5" s="80"/>
      <c r="DU5" s="80"/>
      <c r="DV5" s="80"/>
      <c r="DW5" s="80"/>
      <c r="DX5" s="80"/>
      <c r="DY5" s="80"/>
      <c r="DZ5" s="80"/>
      <c r="EA5" s="80"/>
      <c r="EB5" s="80"/>
    </row>
    <row r="6" spans="1:132" s="3" customFormat="1" ht="40.5" hidden="1" customHeight="1" x14ac:dyDescent="0.2">
      <c r="A6" s="16" t="s">
        <v>28</v>
      </c>
      <c r="B6" s="16"/>
      <c r="C6" s="16"/>
      <c r="D6" s="16"/>
      <c r="E6" s="16"/>
      <c r="F6" s="16"/>
      <c r="G6" s="17" t="s">
        <v>227</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67"/>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20"/>
      <c r="DQ6" s="80"/>
      <c r="DR6" s="80"/>
      <c r="DS6" s="80"/>
      <c r="DT6" s="80"/>
      <c r="DU6" s="80"/>
      <c r="DV6" s="80"/>
      <c r="DW6" s="80"/>
      <c r="DX6" s="80"/>
      <c r="DY6" s="80"/>
      <c r="DZ6" s="80"/>
      <c r="EA6" s="80"/>
      <c r="EB6" s="80"/>
    </row>
    <row r="7" spans="1:132" s="3" customFormat="1" ht="251.25" hidden="1" customHeight="1" x14ac:dyDescent="0.2">
      <c r="A7" s="16"/>
      <c r="B7" s="16"/>
      <c r="C7" s="16"/>
      <c r="D7" s="16"/>
      <c r="E7" s="16"/>
      <c r="F7" s="16"/>
      <c r="G7" s="17" t="s">
        <v>229</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67"/>
      <c r="AJ7" s="18" t="s">
        <v>228</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20"/>
      <c r="DQ7" s="80"/>
      <c r="DR7" s="80"/>
      <c r="DS7" s="80"/>
      <c r="DT7" s="80"/>
      <c r="DU7" s="80"/>
      <c r="DV7" s="80"/>
      <c r="DW7" s="80"/>
      <c r="DX7" s="80"/>
      <c r="DY7" s="80"/>
      <c r="DZ7" s="80"/>
      <c r="EA7" s="80"/>
      <c r="EB7" s="80"/>
    </row>
    <row r="8" spans="1:132" s="3" customFormat="1" ht="251.25" hidden="1" customHeight="1" x14ac:dyDescent="0.2">
      <c r="A8" s="16"/>
      <c r="B8" s="16"/>
      <c r="C8" s="16"/>
      <c r="D8" s="16"/>
      <c r="E8" s="16"/>
      <c r="F8" s="16"/>
      <c r="G8" s="17" t="s">
        <v>231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67"/>
      <c r="AJ8" s="18" t="s">
        <v>230</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20"/>
      <c r="DQ8" s="80"/>
      <c r="DR8" s="80"/>
      <c r="DS8" s="80"/>
      <c r="DT8" s="80"/>
      <c r="DU8" s="80"/>
      <c r="DV8" s="80"/>
      <c r="DW8" s="80"/>
      <c r="DX8" s="80"/>
      <c r="DY8" s="80"/>
      <c r="DZ8" s="80"/>
      <c r="EA8" s="80"/>
      <c r="EB8" s="80"/>
    </row>
    <row r="9" spans="1:132" s="3" customFormat="1" ht="42.75" customHeight="1" x14ac:dyDescent="0.2">
      <c r="A9" s="16" t="s">
        <v>28</v>
      </c>
      <c r="B9" s="16"/>
      <c r="C9" s="16"/>
      <c r="D9" s="16"/>
      <c r="E9" s="16"/>
      <c r="F9" s="16"/>
      <c r="G9" s="17" t="s">
        <v>292</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67"/>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20"/>
      <c r="DQ9" s="80"/>
      <c r="DR9" s="80"/>
      <c r="DS9" s="80"/>
      <c r="DT9" s="80"/>
      <c r="DU9" s="80"/>
      <c r="DV9" s="80"/>
      <c r="DW9" s="80"/>
      <c r="DX9" s="80"/>
      <c r="DY9" s="80"/>
      <c r="DZ9" s="80"/>
      <c r="EA9" s="80"/>
      <c r="EB9" s="80"/>
    </row>
    <row r="10" spans="1:132" s="3" customFormat="1" ht="15" customHeight="1" x14ac:dyDescent="0.2">
      <c r="A10" s="16"/>
      <c r="B10" s="16"/>
      <c r="C10" s="16"/>
      <c r="D10" s="16"/>
      <c r="E10" s="16"/>
      <c r="F10" s="16"/>
      <c r="G10" s="17" t="s">
        <v>232</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67"/>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20"/>
      <c r="DQ10" s="80"/>
      <c r="DR10" s="80"/>
      <c r="DS10" s="80"/>
      <c r="DT10" s="80"/>
      <c r="DU10" s="80"/>
      <c r="DV10" s="80"/>
      <c r="DW10" s="80"/>
      <c r="DX10" s="80"/>
      <c r="DY10" s="80"/>
      <c r="DZ10" s="80"/>
      <c r="EA10" s="80"/>
      <c r="EB10" s="80"/>
    </row>
    <row r="11" spans="1:132" s="3" customFormat="1" ht="27.75" customHeight="1" x14ac:dyDescent="0.2">
      <c r="A11" s="16"/>
      <c r="B11" s="16"/>
      <c r="C11" s="16"/>
      <c r="D11" s="16"/>
      <c r="E11" s="16"/>
      <c r="F11" s="16"/>
      <c r="G11" s="17" t="s">
        <v>233</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67"/>
      <c r="AJ11" s="18" t="s">
        <v>228</v>
      </c>
      <c r="AK11" s="19"/>
      <c r="AL11" s="19"/>
      <c r="AM11" s="19"/>
      <c r="AN11" s="19"/>
      <c r="AO11" s="19"/>
      <c r="AP11" s="19"/>
      <c r="AQ11" s="19"/>
      <c r="AR11" s="19"/>
      <c r="AS11" s="19"/>
      <c r="AT11" s="19"/>
      <c r="AU11" s="19"/>
      <c r="AV11" s="19"/>
      <c r="AW11" s="19"/>
      <c r="AX11" s="19"/>
      <c r="AY11" s="20"/>
      <c r="AZ11" s="27">
        <v>325320.03999999998</v>
      </c>
      <c r="BA11" s="28">
        <v>272862.03000000003</v>
      </c>
      <c r="BB11" s="28">
        <v>272862.03000000003</v>
      </c>
      <c r="BC11" s="28">
        <v>272862.03000000003</v>
      </c>
      <c r="BD11" s="28">
        <v>272862.03000000003</v>
      </c>
      <c r="BE11" s="28">
        <v>272862.03000000003</v>
      </c>
      <c r="BF11" s="28">
        <v>272862.03000000003</v>
      </c>
      <c r="BG11" s="28">
        <v>272862.03000000003</v>
      </c>
      <c r="BH11" s="29">
        <v>272862.03000000003</v>
      </c>
      <c r="BI11" s="27">
        <f>AZ11</f>
        <v>325320.03999999998</v>
      </c>
      <c r="BJ11" s="28">
        <v>272862.03000000003</v>
      </c>
      <c r="BK11" s="28">
        <v>272862.03000000003</v>
      </c>
      <c r="BL11" s="28">
        <v>272862.03000000003</v>
      </c>
      <c r="BM11" s="28">
        <v>272862.03000000003</v>
      </c>
      <c r="BN11" s="28">
        <v>272862.03000000003</v>
      </c>
      <c r="BO11" s="28">
        <v>272862.03000000003</v>
      </c>
      <c r="BP11" s="28">
        <v>272862.03000000003</v>
      </c>
      <c r="BQ11" s="29">
        <v>272862.03000000003</v>
      </c>
      <c r="BR11" s="27">
        <v>277538.33</v>
      </c>
      <c r="BS11" s="28">
        <v>272862.03000000003</v>
      </c>
      <c r="BT11" s="28">
        <v>272862.03000000003</v>
      </c>
      <c r="BU11" s="28">
        <v>272862.03000000003</v>
      </c>
      <c r="BV11" s="28">
        <v>272862.03000000003</v>
      </c>
      <c r="BW11" s="28">
        <v>272862.03000000003</v>
      </c>
      <c r="BX11" s="28">
        <v>272862.03000000003</v>
      </c>
      <c r="BY11" s="28">
        <v>272862.03000000003</v>
      </c>
      <c r="BZ11" s="29">
        <v>272862.03000000003</v>
      </c>
      <c r="CA11" s="27">
        <f>BR11</f>
        <v>277538.33</v>
      </c>
      <c r="CB11" s="28">
        <v>272862.03000000003</v>
      </c>
      <c r="CC11" s="28">
        <v>272862.03000000003</v>
      </c>
      <c r="CD11" s="28">
        <v>272862.03000000003</v>
      </c>
      <c r="CE11" s="28">
        <v>272862.03000000003</v>
      </c>
      <c r="CF11" s="28">
        <v>272862.03000000003</v>
      </c>
      <c r="CG11" s="28">
        <v>272862.03000000003</v>
      </c>
      <c r="CH11" s="28">
        <v>272862.03000000003</v>
      </c>
      <c r="CI11" s="29">
        <v>272862.03000000003</v>
      </c>
      <c r="CJ11" s="27">
        <f>'[10]тариф корр  '!$L$24</f>
        <v>459429.52947095671</v>
      </c>
      <c r="CK11" s="28">
        <v>257805.40112853755</v>
      </c>
      <c r="CL11" s="28">
        <v>257805.40112853755</v>
      </c>
      <c r="CM11" s="28">
        <v>257805.40112853755</v>
      </c>
      <c r="CN11" s="28">
        <v>257805.40112853755</v>
      </c>
      <c r="CO11" s="28">
        <v>257805.40112853755</v>
      </c>
      <c r="CP11" s="28">
        <v>257805.40112853755</v>
      </c>
      <c r="CQ11" s="28">
        <v>257805.40112853755</v>
      </c>
      <c r="CR11" s="29">
        <v>257805.40112853755</v>
      </c>
      <c r="CS11" s="27">
        <f>'[10]тариф корр  '!$L$24</f>
        <v>459429.52947095671</v>
      </c>
      <c r="CT11" s="28">
        <v>257805.40112853755</v>
      </c>
      <c r="CU11" s="28">
        <v>257805.40112853755</v>
      </c>
      <c r="CV11" s="28">
        <v>257805.40112853755</v>
      </c>
      <c r="CW11" s="28">
        <v>257805.40112853755</v>
      </c>
      <c r="CX11" s="28">
        <v>257805.40112853755</v>
      </c>
      <c r="CY11" s="28">
        <v>257805.40112853755</v>
      </c>
      <c r="CZ11" s="28">
        <v>257805.40112853755</v>
      </c>
      <c r="DA11" s="29">
        <v>257805.40112853755</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81">
        <v>325320.03999999998</v>
      </c>
      <c r="DR11" s="81">
        <v>325320.03999999998</v>
      </c>
      <c r="DS11" s="81">
        <v>277538.33</v>
      </c>
      <c r="DT11" s="81">
        <v>277538.33</v>
      </c>
      <c r="DU11" s="81">
        <v>459429.52947095671</v>
      </c>
      <c r="DV11" s="81">
        <v>459429.52947095671</v>
      </c>
      <c r="DW11" s="80" t="b">
        <f>DQ11=AZ11</f>
        <v>1</v>
      </c>
      <c r="DX11" s="80" t="b">
        <f>DR11=BI11</f>
        <v>1</v>
      </c>
      <c r="DY11" s="80" t="b">
        <f>DS11=BR11</f>
        <v>1</v>
      </c>
      <c r="DZ11" s="80" t="b">
        <f>DT11=CA11</f>
        <v>1</v>
      </c>
      <c r="EA11" s="80" t="b">
        <f>DU11=CJ11</f>
        <v>1</v>
      </c>
      <c r="EB11" s="80" t="b">
        <f>DV11=CS11</f>
        <v>1</v>
      </c>
    </row>
    <row r="12" spans="1:132" s="3" customFormat="1" ht="40.5" customHeight="1" x14ac:dyDescent="0.2">
      <c r="A12" s="16"/>
      <c r="B12" s="16"/>
      <c r="C12" s="16"/>
      <c r="D12" s="16"/>
      <c r="E12" s="16"/>
      <c r="F12" s="16"/>
      <c r="G12" s="17" t="s">
        <v>234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67"/>
      <c r="AJ12" s="18" t="s">
        <v>230</v>
      </c>
      <c r="AK12" s="19"/>
      <c r="AL12" s="19"/>
      <c r="AM12" s="19"/>
      <c r="AN12" s="19"/>
      <c r="AO12" s="19"/>
      <c r="AP12" s="19"/>
      <c r="AQ12" s="19"/>
      <c r="AR12" s="19"/>
      <c r="AS12" s="19"/>
      <c r="AT12" s="19"/>
      <c r="AU12" s="19"/>
      <c r="AV12" s="19"/>
      <c r="AW12" s="19"/>
      <c r="AX12" s="19"/>
      <c r="AY12" s="20"/>
      <c r="AZ12" s="27">
        <v>110.39</v>
      </c>
      <c r="BA12" s="28">
        <v>106.74</v>
      </c>
      <c r="BB12" s="28">
        <v>106.74</v>
      </c>
      <c r="BC12" s="28">
        <v>106.74</v>
      </c>
      <c r="BD12" s="28">
        <v>106.74</v>
      </c>
      <c r="BE12" s="28">
        <v>106.74</v>
      </c>
      <c r="BF12" s="28">
        <v>106.74</v>
      </c>
      <c r="BG12" s="28">
        <v>106.74</v>
      </c>
      <c r="BH12" s="29">
        <v>106.74</v>
      </c>
      <c r="BI12" s="27">
        <f>AZ12</f>
        <v>110.39</v>
      </c>
      <c r="BJ12" s="28">
        <v>118.38</v>
      </c>
      <c r="BK12" s="28">
        <v>118.38</v>
      </c>
      <c r="BL12" s="28">
        <v>118.38</v>
      </c>
      <c r="BM12" s="28">
        <v>118.38</v>
      </c>
      <c r="BN12" s="28">
        <v>118.38</v>
      </c>
      <c r="BO12" s="28">
        <v>118.38</v>
      </c>
      <c r="BP12" s="28">
        <v>118.38</v>
      </c>
      <c r="BQ12" s="29">
        <v>118.38</v>
      </c>
      <c r="BR12" s="27">
        <v>122.93</v>
      </c>
      <c r="BS12" s="28">
        <v>106.74</v>
      </c>
      <c r="BT12" s="28">
        <v>106.74</v>
      </c>
      <c r="BU12" s="28">
        <v>106.74</v>
      </c>
      <c r="BV12" s="28">
        <v>106.74</v>
      </c>
      <c r="BW12" s="28">
        <v>106.74</v>
      </c>
      <c r="BX12" s="28">
        <v>106.74</v>
      </c>
      <c r="BY12" s="28">
        <v>106.74</v>
      </c>
      <c r="BZ12" s="29">
        <v>106.74</v>
      </c>
      <c r="CA12" s="27">
        <f>BR12</f>
        <v>122.93</v>
      </c>
      <c r="CB12" s="28">
        <f t="shared" ref="CB12:CB13" si="0">CA12</f>
        <v>122.93</v>
      </c>
      <c r="CC12" s="28">
        <f t="shared" ref="CC12:CC13" si="1">CB12</f>
        <v>122.93</v>
      </c>
      <c r="CD12" s="28">
        <f t="shared" ref="CD12:CD13" si="2">CC12</f>
        <v>122.93</v>
      </c>
      <c r="CE12" s="28">
        <f t="shared" ref="CE12:CE13" si="3">CD12</f>
        <v>122.93</v>
      </c>
      <c r="CF12" s="28">
        <f t="shared" ref="CF12:CF13" si="4">CE12</f>
        <v>122.93</v>
      </c>
      <c r="CG12" s="28">
        <f t="shared" ref="CG12:CG13" si="5">CF12</f>
        <v>122.93</v>
      </c>
      <c r="CH12" s="28">
        <f t="shared" ref="CH12:CH13" si="6">CG12</f>
        <v>122.93</v>
      </c>
      <c r="CI12" s="29">
        <f t="shared" ref="CI12:CI13" si="7">CH12</f>
        <v>122.93</v>
      </c>
      <c r="CJ12" s="27">
        <f>'[10]тариф корр  '!$L$25</f>
        <v>156.54395519773826</v>
      </c>
      <c r="CK12" s="28">
        <v>116.52356266612365</v>
      </c>
      <c r="CL12" s="28">
        <v>116.52356266612365</v>
      </c>
      <c r="CM12" s="28">
        <v>116.52356266612365</v>
      </c>
      <c r="CN12" s="28">
        <v>116.52356266612365</v>
      </c>
      <c r="CO12" s="28">
        <v>116.52356266612365</v>
      </c>
      <c r="CP12" s="28">
        <v>116.52356266612365</v>
      </c>
      <c r="CQ12" s="28">
        <v>116.52356266612365</v>
      </c>
      <c r="CR12" s="29">
        <v>116.52356266612365</v>
      </c>
      <c r="CS12" s="27">
        <f>'[10]тариф корр  '!$L$25</f>
        <v>156.54395519773826</v>
      </c>
      <c r="CT12" s="28">
        <v>116.52356266612365</v>
      </c>
      <c r="CU12" s="28">
        <v>116.52356266612365</v>
      </c>
      <c r="CV12" s="28">
        <v>116.52356266612365</v>
      </c>
      <c r="CW12" s="28">
        <v>116.52356266612365</v>
      </c>
      <c r="CX12" s="28">
        <v>116.52356266612365</v>
      </c>
      <c r="CY12" s="28">
        <v>116.52356266612365</v>
      </c>
      <c r="CZ12" s="28">
        <v>116.52356266612365</v>
      </c>
      <c r="DA12" s="29">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c r="DQ12" s="81">
        <v>110.39</v>
      </c>
      <c r="DR12" s="81">
        <v>110.39</v>
      </c>
      <c r="DS12" s="81">
        <v>122.93</v>
      </c>
      <c r="DT12" s="81">
        <v>122.93</v>
      </c>
      <c r="DU12" s="81">
        <v>156.54395519773826</v>
      </c>
      <c r="DV12" s="81">
        <v>156.54395519773826</v>
      </c>
      <c r="DW12" s="80" t="b">
        <f t="shared" ref="DW12:DW18" si="8">DQ12=AZ12</f>
        <v>1</v>
      </c>
      <c r="DX12" s="80" t="b">
        <f t="shared" ref="DX12:DX18" si="9">DR12=BI12</f>
        <v>1</v>
      </c>
      <c r="DY12" s="80" t="b">
        <f t="shared" ref="DY12:DY18" si="10">DS12=BR12</f>
        <v>1</v>
      </c>
      <c r="DZ12" s="80" t="b">
        <f t="shared" ref="DZ12:DZ18" si="11">DT12=CA12</f>
        <v>1</v>
      </c>
      <c r="EA12" s="80" t="b">
        <f t="shared" ref="EA12:EA18" si="12">DU12=CJ12</f>
        <v>1</v>
      </c>
      <c r="EB12" s="80" t="b">
        <f t="shared" ref="EB12:EB18" si="13">DV12=CS12</f>
        <v>1</v>
      </c>
    </row>
    <row r="13" spans="1:132" s="3" customFormat="1" ht="15" customHeight="1" x14ac:dyDescent="0.2">
      <c r="A13" s="16"/>
      <c r="B13" s="16"/>
      <c r="C13" s="16"/>
      <c r="D13" s="16"/>
      <c r="E13" s="16"/>
      <c r="F13" s="16"/>
      <c r="G13" s="17" t="s">
        <v>235</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67"/>
      <c r="AJ13" s="18" t="s">
        <v>230</v>
      </c>
      <c r="AK13" s="19"/>
      <c r="AL13" s="19"/>
      <c r="AM13" s="19"/>
      <c r="AN13" s="19"/>
      <c r="AO13" s="19"/>
      <c r="AP13" s="19"/>
      <c r="AQ13" s="19"/>
      <c r="AR13" s="19"/>
      <c r="AS13" s="19"/>
      <c r="AT13" s="19"/>
      <c r="AU13" s="19"/>
      <c r="AV13" s="19"/>
      <c r="AW13" s="19"/>
      <c r="AX13" s="19"/>
      <c r="AY13" s="20"/>
      <c r="AZ13" s="27">
        <v>563.80999999999995</v>
      </c>
      <c r="BA13" s="28">
        <v>461.78999999999996</v>
      </c>
      <c r="BB13" s="28">
        <v>461.78999999999996</v>
      </c>
      <c r="BC13" s="28">
        <v>461.78999999999996</v>
      </c>
      <c r="BD13" s="28">
        <v>461.78999999999996</v>
      </c>
      <c r="BE13" s="28">
        <v>461.78999999999996</v>
      </c>
      <c r="BF13" s="28">
        <v>461.78999999999996</v>
      </c>
      <c r="BG13" s="28">
        <v>461.78999999999996</v>
      </c>
      <c r="BH13" s="29">
        <v>461.78999999999996</v>
      </c>
      <c r="BI13" s="27">
        <f>AZ13</f>
        <v>563.80999999999995</v>
      </c>
      <c r="BJ13" s="28">
        <v>445.04</v>
      </c>
      <c r="BK13" s="28">
        <v>445.04</v>
      </c>
      <c r="BL13" s="28">
        <v>445.04</v>
      </c>
      <c r="BM13" s="28">
        <v>445.04</v>
      </c>
      <c r="BN13" s="28">
        <v>445.04</v>
      </c>
      <c r="BO13" s="28">
        <v>445.04</v>
      </c>
      <c r="BP13" s="28">
        <v>445.04</v>
      </c>
      <c r="BQ13" s="29">
        <v>445.04</v>
      </c>
      <c r="BR13" s="27">
        <v>511.07</v>
      </c>
      <c r="BS13" s="28">
        <f t="shared" ref="BS13:BZ13" si="14">1000*0.46179</f>
        <v>461.78999999999996</v>
      </c>
      <c r="BT13" s="28">
        <f t="shared" si="14"/>
        <v>461.78999999999996</v>
      </c>
      <c r="BU13" s="28">
        <f t="shared" si="14"/>
        <v>461.78999999999996</v>
      </c>
      <c r="BV13" s="28">
        <f t="shared" si="14"/>
        <v>461.78999999999996</v>
      </c>
      <c r="BW13" s="28">
        <f t="shared" si="14"/>
        <v>461.78999999999996</v>
      </c>
      <c r="BX13" s="28">
        <f t="shared" si="14"/>
        <v>461.78999999999996</v>
      </c>
      <c r="BY13" s="28">
        <f t="shared" si="14"/>
        <v>461.78999999999996</v>
      </c>
      <c r="BZ13" s="29">
        <f t="shared" si="14"/>
        <v>461.78999999999996</v>
      </c>
      <c r="CA13" s="27">
        <f>BR13</f>
        <v>511.07</v>
      </c>
      <c r="CB13" s="28">
        <f t="shared" si="0"/>
        <v>511.07</v>
      </c>
      <c r="CC13" s="28">
        <f t="shared" si="1"/>
        <v>511.07</v>
      </c>
      <c r="CD13" s="28">
        <f t="shared" si="2"/>
        <v>511.07</v>
      </c>
      <c r="CE13" s="28">
        <f t="shared" si="3"/>
        <v>511.07</v>
      </c>
      <c r="CF13" s="28">
        <f t="shared" si="4"/>
        <v>511.07</v>
      </c>
      <c r="CG13" s="28">
        <f t="shared" si="5"/>
        <v>511.07</v>
      </c>
      <c r="CH13" s="28">
        <f t="shared" si="6"/>
        <v>511.07</v>
      </c>
      <c r="CI13" s="29">
        <f t="shared" si="7"/>
        <v>511.07</v>
      </c>
      <c r="CJ13" s="27">
        <f>'[10]тариф корр  '!$L$23*1000</f>
        <v>799.16028681658872</v>
      </c>
      <c r="CK13" s="28">
        <v>477.04992281690062</v>
      </c>
      <c r="CL13" s="28">
        <v>477.04992281690062</v>
      </c>
      <c r="CM13" s="28">
        <v>477.04992281690062</v>
      </c>
      <c r="CN13" s="28">
        <v>477.04992281690062</v>
      </c>
      <c r="CO13" s="28">
        <v>477.04992281690062</v>
      </c>
      <c r="CP13" s="28">
        <v>477.04992281690062</v>
      </c>
      <c r="CQ13" s="28">
        <v>477.04992281690062</v>
      </c>
      <c r="CR13" s="29">
        <v>477.04992281690062</v>
      </c>
      <c r="CS13" s="27">
        <f>'[10]тариф корр  '!$L$23*1000</f>
        <v>799.16028681658872</v>
      </c>
      <c r="CT13" s="28">
        <v>477.04992281690062</v>
      </c>
      <c r="CU13" s="28">
        <v>477.04992281690062</v>
      </c>
      <c r="CV13" s="28">
        <v>477.04992281690062</v>
      </c>
      <c r="CW13" s="28">
        <v>477.04992281690062</v>
      </c>
      <c r="CX13" s="28">
        <v>477.04992281690062</v>
      </c>
      <c r="CY13" s="28">
        <v>477.04992281690062</v>
      </c>
      <c r="CZ13" s="28">
        <v>477.04992281690062</v>
      </c>
      <c r="DA13" s="29">
        <v>477.04992281690062</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c r="DQ13" s="81">
        <v>563.80999999999995</v>
      </c>
      <c r="DR13" s="81">
        <v>563.80999999999995</v>
      </c>
      <c r="DS13" s="81">
        <v>511.07</v>
      </c>
      <c r="DT13" s="81">
        <v>511.07</v>
      </c>
      <c r="DU13" s="81">
        <v>799.16028681658872</v>
      </c>
      <c r="DV13" s="81">
        <v>799.16028681658872</v>
      </c>
      <c r="DW13" s="80" t="b">
        <f t="shared" si="8"/>
        <v>1</v>
      </c>
      <c r="DX13" s="80" t="b">
        <f t="shared" si="9"/>
        <v>1</v>
      </c>
      <c r="DY13" s="80" t="b">
        <f t="shared" si="10"/>
        <v>1</v>
      </c>
      <c r="DZ13" s="80" t="b">
        <f t="shared" si="11"/>
        <v>1</v>
      </c>
      <c r="EA13" s="80" t="b">
        <f t="shared" si="12"/>
        <v>1</v>
      </c>
      <c r="EB13" s="80" t="b">
        <f t="shared" si="13"/>
        <v>1</v>
      </c>
    </row>
    <row r="14" spans="1:132" s="3" customFormat="1" ht="54" customHeight="1" x14ac:dyDescent="0.2">
      <c r="A14" s="16" t="s">
        <v>31</v>
      </c>
      <c r="B14" s="16"/>
      <c r="C14" s="16"/>
      <c r="D14" s="16"/>
      <c r="E14" s="16"/>
      <c r="F14" s="16"/>
      <c r="G14" s="17" t="s">
        <v>294</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67"/>
      <c r="AJ14" s="18"/>
      <c r="AK14" s="19"/>
      <c r="AL14" s="19"/>
      <c r="AM14" s="19"/>
      <c r="AN14" s="19"/>
      <c r="AO14" s="19"/>
      <c r="AP14" s="19"/>
      <c r="AQ14" s="19"/>
      <c r="AR14" s="19"/>
      <c r="AS14" s="19"/>
      <c r="AT14" s="19"/>
      <c r="AU14" s="19"/>
      <c r="AV14" s="19"/>
      <c r="AW14" s="19"/>
      <c r="AX14" s="19"/>
      <c r="AY14" s="20"/>
      <c r="AZ14" s="18"/>
      <c r="BA14" s="19"/>
      <c r="BB14" s="19"/>
      <c r="BC14" s="19"/>
      <c r="BD14" s="19"/>
      <c r="BE14" s="19"/>
      <c r="BF14" s="19"/>
      <c r="BG14" s="19"/>
      <c r="BH14" s="20"/>
      <c r="BI14" s="18"/>
      <c r="BJ14" s="19"/>
      <c r="BK14" s="19"/>
      <c r="BL14" s="19"/>
      <c r="BM14" s="19"/>
      <c r="BN14" s="19"/>
      <c r="BO14" s="19"/>
      <c r="BP14" s="19"/>
      <c r="BQ14" s="20"/>
      <c r="BR14" s="18"/>
      <c r="BS14" s="19"/>
      <c r="BT14" s="19"/>
      <c r="BU14" s="19"/>
      <c r="BV14" s="19"/>
      <c r="BW14" s="19"/>
      <c r="BX14" s="19"/>
      <c r="BY14" s="19"/>
      <c r="BZ14" s="20"/>
      <c r="CA14" s="18"/>
      <c r="CB14" s="19"/>
      <c r="CC14" s="19"/>
      <c r="CD14" s="19"/>
      <c r="CE14" s="19"/>
      <c r="CF14" s="19"/>
      <c r="CG14" s="19"/>
      <c r="CH14" s="19"/>
      <c r="CI14" s="20"/>
      <c r="CJ14" s="18"/>
      <c r="CK14" s="19"/>
      <c r="CL14" s="19"/>
      <c r="CM14" s="19"/>
      <c r="CN14" s="19"/>
      <c r="CO14" s="19"/>
      <c r="CP14" s="19"/>
      <c r="CQ14" s="19"/>
      <c r="CR14" s="20"/>
      <c r="CS14" s="18"/>
      <c r="CT14" s="19"/>
      <c r="CU14" s="19"/>
      <c r="CV14" s="19"/>
      <c r="CW14" s="19"/>
      <c r="CX14" s="19"/>
      <c r="CY14" s="19"/>
      <c r="CZ14" s="19"/>
      <c r="DA14" s="20"/>
      <c r="DQ14" s="81">
        <v>0</v>
      </c>
      <c r="DR14" s="81">
        <v>0</v>
      </c>
      <c r="DS14" s="81">
        <v>0</v>
      </c>
      <c r="DT14" s="81">
        <v>0</v>
      </c>
      <c r="DU14" s="81">
        <v>0</v>
      </c>
      <c r="DV14" s="81">
        <v>0</v>
      </c>
      <c r="DW14" s="80" t="b">
        <f t="shared" si="8"/>
        <v>1</v>
      </c>
      <c r="DX14" s="80" t="b">
        <f t="shared" si="9"/>
        <v>1</v>
      </c>
      <c r="DY14" s="80" t="b">
        <f t="shared" si="10"/>
        <v>1</v>
      </c>
      <c r="DZ14" s="80" t="b">
        <f t="shared" si="11"/>
        <v>1</v>
      </c>
      <c r="EA14" s="80" t="b">
        <f t="shared" si="12"/>
        <v>1</v>
      </c>
      <c r="EB14" s="80" t="b">
        <f t="shared" si="13"/>
        <v>1</v>
      </c>
    </row>
    <row r="15" spans="1:132" s="3" customFormat="1" ht="15" customHeight="1" x14ac:dyDescent="0.2">
      <c r="A15" s="16"/>
      <c r="B15" s="16"/>
      <c r="C15" s="16"/>
      <c r="D15" s="16"/>
      <c r="E15" s="16"/>
      <c r="F15" s="16"/>
      <c r="G15" s="17" t="s">
        <v>232</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67"/>
      <c r="AJ15" s="18"/>
      <c r="AK15" s="19"/>
      <c r="AL15" s="19"/>
      <c r="AM15" s="19"/>
      <c r="AN15" s="19"/>
      <c r="AO15" s="19"/>
      <c r="AP15" s="19"/>
      <c r="AQ15" s="19"/>
      <c r="AR15" s="19"/>
      <c r="AS15" s="19"/>
      <c r="AT15" s="19"/>
      <c r="AU15" s="19"/>
      <c r="AV15" s="19"/>
      <c r="AW15" s="19"/>
      <c r="AX15" s="19"/>
      <c r="AY15" s="20"/>
      <c r="AZ15" s="18"/>
      <c r="BA15" s="19"/>
      <c r="BB15" s="19"/>
      <c r="BC15" s="19"/>
      <c r="BD15" s="19"/>
      <c r="BE15" s="19"/>
      <c r="BF15" s="19"/>
      <c r="BG15" s="19"/>
      <c r="BH15" s="20"/>
      <c r="BI15" s="18"/>
      <c r="BJ15" s="19"/>
      <c r="BK15" s="19"/>
      <c r="BL15" s="19"/>
      <c r="BM15" s="19"/>
      <c r="BN15" s="19"/>
      <c r="BO15" s="19"/>
      <c r="BP15" s="19"/>
      <c r="BQ15" s="20"/>
      <c r="BR15" s="18"/>
      <c r="BS15" s="19"/>
      <c r="BT15" s="19"/>
      <c r="BU15" s="19"/>
      <c r="BV15" s="19"/>
      <c r="BW15" s="19"/>
      <c r="BX15" s="19"/>
      <c r="BY15" s="19"/>
      <c r="BZ15" s="20"/>
      <c r="CA15" s="18"/>
      <c r="CB15" s="19"/>
      <c r="CC15" s="19"/>
      <c r="CD15" s="19"/>
      <c r="CE15" s="19"/>
      <c r="CF15" s="19"/>
      <c r="CG15" s="19"/>
      <c r="CH15" s="19"/>
      <c r="CI15" s="20"/>
      <c r="CJ15" s="18"/>
      <c r="CK15" s="19"/>
      <c r="CL15" s="19"/>
      <c r="CM15" s="19"/>
      <c r="CN15" s="19"/>
      <c r="CO15" s="19"/>
      <c r="CP15" s="19"/>
      <c r="CQ15" s="19"/>
      <c r="CR15" s="20"/>
      <c r="CS15" s="18"/>
      <c r="CT15" s="19"/>
      <c r="CU15" s="19"/>
      <c r="CV15" s="19"/>
      <c r="CW15" s="19"/>
      <c r="CX15" s="19"/>
      <c r="CY15" s="19"/>
      <c r="CZ15" s="19"/>
      <c r="DA15" s="20"/>
      <c r="DQ15" s="81">
        <v>0</v>
      </c>
      <c r="DR15" s="81">
        <v>0</v>
      </c>
      <c r="DS15" s="81">
        <v>0</v>
      </c>
      <c r="DT15" s="81">
        <v>0</v>
      </c>
      <c r="DU15" s="81">
        <v>0</v>
      </c>
      <c r="DV15" s="81">
        <v>0</v>
      </c>
      <c r="DW15" s="80" t="b">
        <f t="shared" si="8"/>
        <v>1</v>
      </c>
      <c r="DX15" s="80" t="b">
        <f t="shared" si="9"/>
        <v>1</v>
      </c>
      <c r="DY15" s="80" t="b">
        <f t="shared" si="10"/>
        <v>1</v>
      </c>
      <c r="DZ15" s="80" t="b">
        <f t="shared" si="11"/>
        <v>1</v>
      </c>
      <c r="EA15" s="80" t="b">
        <f t="shared" si="12"/>
        <v>1</v>
      </c>
      <c r="EB15" s="80" t="b">
        <f t="shared" si="13"/>
        <v>1</v>
      </c>
    </row>
    <row r="16" spans="1:132" s="3" customFormat="1" ht="27.75" customHeight="1" x14ac:dyDescent="0.2">
      <c r="A16" s="16"/>
      <c r="B16" s="16"/>
      <c r="C16" s="16"/>
      <c r="D16" s="16"/>
      <c r="E16" s="16"/>
      <c r="F16" s="16"/>
      <c r="G16" s="17" t="s">
        <v>233</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67"/>
      <c r="AJ16" s="18" t="s">
        <v>228</v>
      </c>
      <c r="AK16" s="19"/>
      <c r="AL16" s="19"/>
      <c r="AM16" s="19"/>
      <c r="AN16" s="19"/>
      <c r="AO16" s="19"/>
      <c r="AP16" s="19"/>
      <c r="AQ16" s="19"/>
      <c r="AR16" s="19"/>
      <c r="AS16" s="19"/>
      <c r="AT16" s="19"/>
      <c r="AU16" s="19"/>
      <c r="AV16" s="19"/>
      <c r="AW16" s="19"/>
      <c r="AX16" s="19"/>
      <c r="AY16" s="20"/>
      <c r="AZ16" s="27" t="s">
        <v>293</v>
      </c>
      <c r="BA16" s="28">
        <v>272862.03000000003</v>
      </c>
      <c r="BB16" s="28">
        <v>272862.03000000003</v>
      </c>
      <c r="BC16" s="28">
        <v>272862.03000000003</v>
      </c>
      <c r="BD16" s="28">
        <v>272862.03000000003</v>
      </c>
      <c r="BE16" s="28">
        <v>272862.03000000003</v>
      </c>
      <c r="BF16" s="28">
        <v>272862.03000000003</v>
      </c>
      <c r="BG16" s="28">
        <v>272862.03000000003</v>
      </c>
      <c r="BH16" s="29">
        <v>272862.03000000003</v>
      </c>
      <c r="BI16" s="27" t="s">
        <v>293</v>
      </c>
      <c r="BJ16" s="28">
        <v>272862.03000000003</v>
      </c>
      <c r="BK16" s="28">
        <v>272862.03000000003</v>
      </c>
      <c r="BL16" s="28">
        <v>272862.03000000003</v>
      </c>
      <c r="BM16" s="28">
        <v>272862.03000000003</v>
      </c>
      <c r="BN16" s="28">
        <v>272862.03000000003</v>
      </c>
      <c r="BO16" s="28">
        <v>272862.03000000003</v>
      </c>
      <c r="BP16" s="28">
        <v>272862.03000000003</v>
      </c>
      <c r="BQ16" s="29">
        <v>272862.03000000003</v>
      </c>
      <c r="BR16" s="27" t="s">
        <v>293</v>
      </c>
      <c r="BS16" s="28">
        <v>272862.03000000003</v>
      </c>
      <c r="BT16" s="28">
        <v>272862.03000000003</v>
      </c>
      <c r="BU16" s="28">
        <v>272862.03000000003</v>
      </c>
      <c r="BV16" s="28">
        <v>272862.03000000003</v>
      </c>
      <c r="BW16" s="28">
        <v>272862.03000000003</v>
      </c>
      <c r="BX16" s="28">
        <v>272862.03000000003</v>
      </c>
      <c r="BY16" s="28">
        <v>272862.03000000003</v>
      </c>
      <c r="BZ16" s="29">
        <v>272862.03000000003</v>
      </c>
      <c r="CA16" s="27" t="s">
        <v>293</v>
      </c>
      <c r="CB16" s="28">
        <v>272862.03000000003</v>
      </c>
      <c r="CC16" s="28">
        <v>272862.03000000003</v>
      </c>
      <c r="CD16" s="28">
        <v>272862.03000000003</v>
      </c>
      <c r="CE16" s="28">
        <v>272862.03000000003</v>
      </c>
      <c r="CF16" s="28">
        <v>272862.03000000003</v>
      </c>
      <c r="CG16" s="28">
        <v>272862.03000000003</v>
      </c>
      <c r="CH16" s="28">
        <v>272862.03000000003</v>
      </c>
      <c r="CI16" s="29">
        <v>272862.03000000003</v>
      </c>
      <c r="CJ16" s="27">
        <f>'[10]тариф корр  '!$G$24</f>
        <v>346618.10417607363</v>
      </c>
      <c r="CK16" s="28">
        <v>257805.40112853755</v>
      </c>
      <c r="CL16" s="28">
        <v>257805.40112853755</v>
      </c>
      <c r="CM16" s="28">
        <v>257805.40112853755</v>
      </c>
      <c r="CN16" s="28">
        <v>257805.40112853755</v>
      </c>
      <c r="CO16" s="28">
        <v>257805.40112853755</v>
      </c>
      <c r="CP16" s="28">
        <v>257805.40112853755</v>
      </c>
      <c r="CQ16" s="28">
        <v>257805.40112853755</v>
      </c>
      <c r="CR16" s="29">
        <v>257805.40112853755</v>
      </c>
      <c r="CS16" s="27">
        <f>'[10]тариф корр  '!$G$24</f>
        <v>346618.10417607363</v>
      </c>
      <c r="CT16" s="28">
        <v>257805.40112853755</v>
      </c>
      <c r="CU16" s="28">
        <v>257805.40112853755</v>
      </c>
      <c r="CV16" s="28">
        <v>257805.40112853755</v>
      </c>
      <c r="CW16" s="28">
        <v>257805.40112853755</v>
      </c>
      <c r="CX16" s="28">
        <v>257805.40112853755</v>
      </c>
      <c r="CY16" s="28">
        <v>257805.40112853755</v>
      </c>
      <c r="CZ16" s="28">
        <v>257805.40112853755</v>
      </c>
      <c r="DA16" s="29">
        <v>257805.40112853755</v>
      </c>
      <c r="DC16" s="3">
        <v>257805.40112853755</v>
      </c>
      <c r="DD16" s="3">
        <v>257805.40112853755</v>
      </c>
      <c r="DE16" s="3">
        <v>257805.40112853755</v>
      </c>
      <c r="DF16" s="3">
        <v>257805.40112853755</v>
      </c>
      <c r="DG16" s="3">
        <v>257805.40112853755</v>
      </c>
      <c r="DH16" s="3">
        <v>328610.5433173519</v>
      </c>
      <c r="DI16" s="3">
        <v>328610.5433173519</v>
      </c>
      <c r="DJ16" s="3">
        <v>328610.5433173519</v>
      </c>
      <c r="DK16" s="3">
        <v>328610.5433173519</v>
      </c>
      <c r="DL16" s="3">
        <v>328610.5433173519</v>
      </c>
      <c r="DM16" s="3">
        <v>328610.5433173519</v>
      </c>
      <c r="DN16" s="3">
        <v>328610.5433173519</v>
      </c>
      <c r="DO16" s="3">
        <v>328610.5433173519</v>
      </c>
      <c r="DP16" s="3">
        <v>328610.5433173519</v>
      </c>
      <c r="DQ16" s="81" t="s">
        <v>293</v>
      </c>
      <c r="DR16" s="81" t="s">
        <v>293</v>
      </c>
      <c r="DS16" s="81" t="s">
        <v>293</v>
      </c>
      <c r="DT16" s="81" t="s">
        <v>293</v>
      </c>
      <c r="DU16" s="81">
        <v>346618.10417607363</v>
      </c>
      <c r="DV16" s="81">
        <v>346618.10417607363</v>
      </c>
      <c r="DW16" s="80" t="b">
        <f t="shared" si="8"/>
        <v>1</v>
      </c>
      <c r="DX16" s="80" t="b">
        <f t="shared" si="9"/>
        <v>1</v>
      </c>
      <c r="DY16" s="80" t="b">
        <f t="shared" si="10"/>
        <v>1</v>
      </c>
      <c r="DZ16" s="80" t="b">
        <f t="shared" si="11"/>
        <v>1</v>
      </c>
      <c r="EA16" s="80" t="b">
        <f t="shared" si="12"/>
        <v>1</v>
      </c>
      <c r="EB16" s="80" t="b">
        <f t="shared" si="13"/>
        <v>1</v>
      </c>
    </row>
    <row r="17" spans="1:132" s="3" customFormat="1" ht="40.5" customHeight="1" x14ac:dyDescent="0.2">
      <c r="A17" s="16"/>
      <c r="B17" s="16"/>
      <c r="C17" s="16"/>
      <c r="D17" s="16"/>
      <c r="E17" s="16"/>
      <c r="F17" s="16"/>
      <c r="G17" s="17" t="s">
        <v>234</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67"/>
      <c r="AJ17" s="18" t="s">
        <v>230</v>
      </c>
      <c r="AK17" s="19"/>
      <c r="AL17" s="19"/>
      <c r="AM17" s="19"/>
      <c r="AN17" s="19"/>
      <c r="AO17" s="19"/>
      <c r="AP17" s="19"/>
      <c r="AQ17" s="19"/>
      <c r="AR17" s="19"/>
      <c r="AS17" s="19"/>
      <c r="AT17" s="19"/>
      <c r="AU17" s="19"/>
      <c r="AV17" s="19"/>
      <c r="AW17" s="19"/>
      <c r="AX17" s="19"/>
      <c r="AY17" s="20"/>
      <c r="AZ17" s="27" t="s">
        <v>293</v>
      </c>
      <c r="BA17" s="28">
        <v>106.74</v>
      </c>
      <c r="BB17" s="28">
        <v>106.74</v>
      </c>
      <c r="BC17" s="28">
        <v>106.74</v>
      </c>
      <c r="BD17" s="28">
        <v>106.74</v>
      </c>
      <c r="BE17" s="28">
        <v>106.74</v>
      </c>
      <c r="BF17" s="28">
        <v>106.74</v>
      </c>
      <c r="BG17" s="28">
        <v>106.74</v>
      </c>
      <c r="BH17" s="29">
        <v>106.74</v>
      </c>
      <c r="BI17" s="27" t="s">
        <v>293</v>
      </c>
      <c r="BJ17" s="28">
        <v>118.38</v>
      </c>
      <c r="BK17" s="28">
        <v>118.38</v>
      </c>
      <c r="BL17" s="28">
        <v>118.38</v>
      </c>
      <c r="BM17" s="28">
        <v>118.38</v>
      </c>
      <c r="BN17" s="28">
        <v>118.38</v>
      </c>
      <c r="BO17" s="28">
        <v>118.38</v>
      </c>
      <c r="BP17" s="28">
        <v>118.38</v>
      </c>
      <c r="BQ17" s="29">
        <v>118.38</v>
      </c>
      <c r="BR17" s="27" t="s">
        <v>293</v>
      </c>
      <c r="BS17" s="28">
        <v>106.74</v>
      </c>
      <c r="BT17" s="28">
        <v>106.74</v>
      </c>
      <c r="BU17" s="28">
        <v>106.74</v>
      </c>
      <c r="BV17" s="28">
        <v>106.74</v>
      </c>
      <c r="BW17" s="28">
        <v>106.74</v>
      </c>
      <c r="BX17" s="28">
        <v>106.74</v>
      </c>
      <c r="BY17" s="28">
        <v>106.74</v>
      </c>
      <c r="BZ17" s="29">
        <v>106.74</v>
      </c>
      <c r="CA17" s="27" t="s">
        <v>293</v>
      </c>
      <c r="CB17" s="28" t="str">
        <f t="shared" ref="CB17:CI17" si="15">CA17</f>
        <v>-</v>
      </c>
      <c r="CC17" s="28" t="str">
        <f t="shared" si="15"/>
        <v>-</v>
      </c>
      <c r="CD17" s="28" t="str">
        <f t="shared" si="15"/>
        <v>-</v>
      </c>
      <c r="CE17" s="28" t="str">
        <f t="shared" si="15"/>
        <v>-</v>
      </c>
      <c r="CF17" s="28" t="str">
        <f t="shared" si="15"/>
        <v>-</v>
      </c>
      <c r="CG17" s="28" t="str">
        <f t="shared" si="15"/>
        <v>-</v>
      </c>
      <c r="CH17" s="28" t="str">
        <f t="shared" si="15"/>
        <v>-</v>
      </c>
      <c r="CI17" s="29" t="str">
        <f t="shared" si="15"/>
        <v>-</v>
      </c>
      <c r="CJ17" s="27">
        <f>'[10]тариф корр  '!$G$25</f>
        <v>156.54395519773811</v>
      </c>
      <c r="CK17" s="28">
        <v>257805.40112853755</v>
      </c>
      <c r="CL17" s="28">
        <v>257805.40112853755</v>
      </c>
      <c r="CM17" s="28">
        <v>257805.40112853755</v>
      </c>
      <c r="CN17" s="28">
        <v>257805.40112853755</v>
      </c>
      <c r="CO17" s="28">
        <v>257805.40112853755</v>
      </c>
      <c r="CP17" s="28">
        <v>257805.40112853755</v>
      </c>
      <c r="CQ17" s="28">
        <v>257805.40112853755</v>
      </c>
      <c r="CR17" s="29">
        <v>257805.40112853755</v>
      </c>
      <c r="CS17" s="27">
        <f>'[10]тариф корр  '!$G$25</f>
        <v>156.54395519773811</v>
      </c>
      <c r="CT17" s="28">
        <v>257805.40112853755</v>
      </c>
      <c r="CU17" s="28">
        <v>257805.40112853755</v>
      </c>
      <c r="CV17" s="28">
        <v>257805.40112853755</v>
      </c>
      <c r="CW17" s="28">
        <v>257805.40112853755</v>
      </c>
      <c r="CX17" s="28">
        <v>257805.40112853755</v>
      </c>
      <c r="CY17" s="28">
        <v>257805.40112853755</v>
      </c>
      <c r="CZ17" s="28">
        <v>257805.40112853755</v>
      </c>
      <c r="DA17" s="29">
        <v>257805.40112853755</v>
      </c>
      <c r="DC17" s="3">
        <v>116.52356266612365</v>
      </c>
      <c r="DD17" s="3">
        <v>116.52356266612365</v>
      </c>
      <c r="DE17" s="3">
        <v>116.52356266612365</v>
      </c>
      <c r="DF17" s="3">
        <v>116.52356266612365</v>
      </c>
      <c r="DG17" s="3">
        <v>116.52356266612365</v>
      </c>
      <c r="DH17" s="3">
        <v>125.75</v>
      </c>
      <c r="DI17" s="3">
        <v>116.52356266612365</v>
      </c>
      <c r="DJ17" s="3">
        <v>116.52356266612365</v>
      </c>
      <c r="DK17" s="3">
        <v>116.52356266612365</v>
      </c>
      <c r="DL17" s="3">
        <v>116.52356266612365</v>
      </c>
      <c r="DM17" s="3">
        <v>116.52356266612365</v>
      </c>
      <c r="DN17" s="3">
        <v>116.52356266612365</v>
      </c>
      <c r="DO17" s="3">
        <v>116.52356266612365</v>
      </c>
      <c r="DP17" s="3">
        <v>116.52356266612365</v>
      </c>
      <c r="DQ17" s="81" t="s">
        <v>293</v>
      </c>
      <c r="DR17" s="81" t="s">
        <v>293</v>
      </c>
      <c r="DS17" s="81" t="s">
        <v>293</v>
      </c>
      <c r="DT17" s="81" t="s">
        <v>293</v>
      </c>
      <c r="DU17" s="81">
        <v>156.54395519773811</v>
      </c>
      <c r="DV17" s="81">
        <v>156.54395519773811</v>
      </c>
      <c r="DW17" s="80" t="b">
        <f t="shared" si="8"/>
        <v>1</v>
      </c>
      <c r="DX17" s="80" t="b">
        <f t="shared" si="9"/>
        <v>1</v>
      </c>
      <c r="DY17" s="80" t="b">
        <f t="shared" si="10"/>
        <v>1</v>
      </c>
      <c r="DZ17" s="80" t="b">
        <f t="shared" si="11"/>
        <v>1</v>
      </c>
      <c r="EA17" s="80" t="b">
        <f t="shared" si="12"/>
        <v>1</v>
      </c>
      <c r="EB17" s="80" t="b">
        <f t="shared" si="13"/>
        <v>1</v>
      </c>
    </row>
    <row r="18" spans="1:132" s="3" customFormat="1" ht="15" customHeight="1" x14ac:dyDescent="0.2">
      <c r="A18" s="16"/>
      <c r="B18" s="16"/>
      <c r="C18" s="16"/>
      <c r="D18" s="16"/>
      <c r="E18" s="16"/>
      <c r="F18" s="16"/>
      <c r="G18" s="17" t="s">
        <v>235</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67"/>
      <c r="AJ18" s="18" t="s">
        <v>230</v>
      </c>
      <c r="AK18" s="19"/>
      <c r="AL18" s="19"/>
      <c r="AM18" s="19"/>
      <c r="AN18" s="19"/>
      <c r="AO18" s="19"/>
      <c r="AP18" s="19"/>
      <c r="AQ18" s="19"/>
      <c r="AR18" s="19"/>
      <c r="AS18" s="19"/>
      <c r="AT18" s="19"/>
      <c r="AU18" s="19"/>
      <c r="AV18" s="19"/>
      <c r="AW18" s="19"/>
      <c r="AX18" s="19"/>
      <c r="AY18" s="20"/>
      <c r="AZ18" s="27" t="s">
        <v>293</v>
      </c>
      <c r="BA18" s="28">
        <v>461.78999999999996</v>
      </c>
      <c r="BB18" s="28">
        <v>461.78999999999996</v>
      </c>
      <c r="BC18" s="28">
        <v>461.78999999999996</v>
      </c>
      <c r="BD18" s="28">
        <v>461.78999999999996</v>
      </c>
      <c r="BE18" s="28">
        <v>461.78999999999996</v>
      </c>
      <c r="BF18" s="28">
        <v>461.78999999999996</v>
      </c>
      <c r="BG18" s="28">
        <v>461.78999999999996</v>
      </c>
      <c r="BH18" s="29">
        <v>461.78999999999996</v>
      </c>
      <c r="BI18" s="27" t="s">
        <v>293</v>
      </c>
      <c r="BJ18" s="28">
        <v>445.04</v>
      </c>
      <c r="BK18" s="28">
        <v>445.04</v>
      </c>
      <c r="BL18" s="28">
        <v>445.04</v>
      </c>
      <c r="BM18" s="28">
        <v>445.04</v>
      </c>
      <c r="BN18" s="28">
        <v>445.04</v>
      </c>
      <c r="BO18" s="28">
        <v>445.04</v>
      </c>
      <c r="BP18" s="28">
        <v>445.04</v>
      </c>
      <c r="BQ18" s="29">
        <v>445.04</v>
      </c>
      <c r="BR18" s="27" t="s">
        <v>293</v>
      </c>
      <c r="BS18" s="28">
        <f t="shared" ref="BS18:BZ18" si="16">1000*0.46179</f>
        <v>461.78999999999996</v>
      </c>
      <c r="BT18" s="28">
        <f t="shared" si="16"/>
        <v>461.78999999999996</v>
      </c>
      <c r="BU18" s="28">
        <f t="shared" si="16"/>
        <v>461.78999999999996</v>
      </c>
      <c r="BV18" s="28">
        <f t="shared" si="16"/>
        <v>461.78999999999996</v>
      </c>
      <c r="BW18" s="28">
        <f t="shared" si="16"/>
        <v>461.78999999999996</v>
      </c>
      <c r="BX18" s="28">
        <f t="shared" si="16"/>
        <v>461.78999999999996</v>
      </c>
      <c r="BY18" s="28">
        <f t="shared" si="16"/>
        <v>461.78999999999996</v>
      </c>
      <c r="BZ18" s="29">
        <f t="shared" si="16"/>
        <v>461.78999999999996</v>
      </c>
      <c r="CA18" s="27" t="s">
        <v>293</v>
      </c>
      <c r="CB18" s="28" t="str">
        <f t="shared" ref="CB18:CI18" si="17">CA18</f>
        <v>-</v>
      </c>
      <c r="CC18" s="28" t="str">
        <f t="shared" si="17"/>
        <v>-</v>
      </c>
      <c r="CD18" s="28" t="str">
        <f t="shared" si="17"/>
        <v>-</v>
      </c>
      <c r="CE18" s="28" t="str">
        <f t="shared" si="17"/>
        <v>-</v>
      </c>
      <c r="CF18" s="28" t="str">
        <f t="shared" si="17"/>
        <v>-</v>
      </c>
      <c r="CG18" s="28" t="str">
        <f t="shared" si="17"/>
        <v>-</v>
      </c>
      <c r="CH18" s="28" t="str">
        <f t="shared" si="17"/>
        <v>-</v>
      </c>
      <c r="CI18" s="29" t="str">
        <f t="shared" si="17"/>
        <v>-</v>
      </c>
      <c r="CJ18" s="27">
        <f>'[10]тариф корр  '!$G$23*1000</f>
        <v>660.33604605543655</v>
      </c>
      <c r="CK18" s="28">
        <v>257805.40112853755</v>
      </c>
      <c r="CL18" s="28">
        <v>257805.40112853755</v>
      </c>
      <c r="CM18" s="28">
        <v>257805.40112853755</v>
      </c>
      <c r="CN18" s="28">
        <v>257805.40112853755</v>
      </c>
      <c r="CO18" s="28">
        <v>257805.40112853755</v>
      </c>
      <c r="CP18" s="28">
        <v>257805.40112853755</v>
      </c>
      <c r="CQ18" s="28">
        <v>257805.40112853755</v>
      </c>
      <c r="CR18" s="29">
        <v>257805.40112853755</v>
      </c>
      <c r="CS18" s="27">
        <f>'[10]тариф корр  '!$G$23*1000</f>
        <v>660.33604605543655</v>
      </c>
      <c r="CT18" s="28">
        <v>257805.40112853755</v>
      </c>
      <c r="CU18" s="28">
        <v>257805.40112853755</v>
      </c>
      <c r="CV18" s="28">
        <v>257805.40112853755</v>
      </c>
      <c r="CW18" s="28">
        <v>257805.40112853755</v>
      </c>
      <c r="CX18" s="28">
        <v>257805.40112853755</v>
      </c>
      <c r="CY18" s="28">
        <v>257805.40112853755</v>
      </c>
      <c r="CZ18" s="28">
        <v>257805.40112853755</v>
      </c>
      <c r="DA18" s="29">
        <v>257805.40112853755</v>
      </c>
      <c r="DC18" s="3">
        <v>477.04992281690062</v>
      </c>
      <c r="DD18" s="3">
        <v>477.04992281690062</v>
      </c>
      <c r="DE18" s="3">
        <v>477.04992281690062</v>
      </c>
      <c r="DF18" s="3">
        <v>477.04992281690062</v>
      </c>
      <c r="DG18" s="3">
        <v>477.04992281690062</v>
      </c>
      <c r="DH18" s="3">
        <v>586.41</v>
      </c>
      <c r="DI18" s="3">
        <v>586.41</v>
      </c>
      <c r="DJ18" s="3">
        <v>586.41</v>
      </c>
      <c r="DK18" s="3">
        <v>586.41</v>
      </c>
      <c r="DL18" s="3">
        <v>586.41</v>
      </c>
      <c r="DM18" s="3">
        <v>586.41</v>
      </c>
      <c r="DN18" s="3">
        <v>586.41</v>
      </c>
      <c r="DO18" s="3">
        <v>586.41</v>
      </c>
      <c r="DP18" s="3">
        <v>586.41</v>
      </c>
      <c r="DQ18" s="81" t="s">
        <v>293</v>
      </c>
      <c r="DR18" s="81" t="s">
        <v>293</v>
      </c>
      <c r="DS18" s="81" t="s">
        <v>293</v>
      </c>
      <c r="DT18" s="81" t="s">
        <v>293</v>
      </c>
      <c r="DU18" s="81">
        <v>660.33604605543655</v>
      </c>
      <c r="DV18" s="81">
        <v>660.33604605543655</v>
      </c>
      <c r="DW18" s="80" t="b">
        <f t="shared" si="8"/>
        <v>1</v>
      </c>
      <c r="DX18" s="80" t="b">
        <f t="shared" si="9"/>
        <v>1</v>
      </c>
      <c r="DY18" s="80" t="b">
        <f t="shared" si="10"/>
        <v>1</v>
      </c>
      <c r="DZ18" s="80" t="b">
        <f t="shared" si="11"/>
        <v>1</v>
      </c>
      <c r="EA18" s="80" t="b">
        <f t="shared" si="12"/>
        <v>1</v>
      </c>
      <c r="EB18" s="80" t="b">
        <f t="shared" si="13"/>
        <v>1</v>
      </c>
    </row>
    <row r="19" spans="1:132" s="3" customFormat="1" ht="27.75" hidden="1" customHeight="1" x14ac:dyDescent="0.2">
      <c r="A19" s="16" t="s">
        <v>37</v>
      </c>
      <c r="B19" s="16"/>
      <c r="C19" s="16"/>
      <c r="D19" s="16"/>
      <c r="E19" s="16"/>
      <c r="F19" s="16"/>
      <c r="G19" s="17" t="s">
        <v>276</v>
      </c>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5"/>
      <c r="AJ19" s="18" t="s">
        <v>230</v>
      </c>
      <c r="AK19" s="19"/>
      <c r="AL19" s="19"/>
      <c r="AM19" s="19"/>
      <c r="AN19" s="19"/>
      <c r="AO19" s="19"/>
      <c r="AP19" s="19"/>
      <c r="AQ19" s="19"/>
      <c r="AR19" s="19"/>
      <c r="AS19" s="19"/>
      <c r="AT19" s="19"/>
      <c r="AU19" s="19"/>
      <c r="AV19" s="19"/>
      <c r="AW19" s="19"/>
      <c r="AX19" s="19"/>
      <c r="AY19" s="20"/>
      <c r="AZ19" s="18"/>
      <c r="BA19" s="19"/>
      <c r="BB19" s="19"/>
      <c r="BC19" s="19"/>
      <c r="BD19" s="19"/>
      <c r="BE19" s="19"/>
      <c r="BF19" s="19"/>
      <c r="BG19" s="19"/>
      <c r="BH19" s="20"/>
      <c r="BI19" s="18"/>
      <c r="BJ19" s="19"/>
      <c r="BK19" s="19"/>
      <c r="BL19" s="19"/>
      <c r="BM19" s="19"/>
      <c r="BN19" s="19"/>
      <c r="BO19" s="19"/>
      <c r="BP19" s="19"/>
      <c r="BQ19" s="20"/>
      <c r="BR19" s="18"/>
      <c r="BS19" s="19"/>
      <c r="BT19" s="19"/>
      <c r="BU19" s="19"/>
      <c r="BV19" s="19"/>
      <c r="BW19" s="19"/>
      <c r="BX19" s="19"/>
      <c r="BY19" s="19"/>
      <c r="BZ19" s="20"/>
      <c r="CA19" s="18"/>
      <c r="CB19" s="19"/>
      <c r="CC19" s="19"/>
      <c r="CD19" s="19"/>
      <c r="CE19" s="19"/>
      <c r="CF19" s="19"/>
      <c r="CG19" s="19"/>
      <c r="CH19" s="19"/>
      <c r="CI19" s="20"/>
      <c r="CJ19" s="18"/>
      <c r="CK19" s="19"/>
      <c r="CL19" s="19"/>
      <c r="CM19" s="19"/>
      <c r="CN19" s="19"/>
      <c r="CO19" s="19"/>
      <c r="CP19" s="19"/>
      <c r="CQ19" s="19"/>
      <c r="CR19" s="20"/>
      <c r="CS19" s="18"/>
      <c r="CT19" s="19"/>
      <c r="CU19" s="19"/>
      <c r="CV19" s="19"/>
      <c r="CW19" s="19"/>
      <c r="CX19" s="19"/>
      <c r="CY19" s="19"/>
      <c r="CZ19" s="19"/>
      <c r="DA19" s="19"/>
      <c r="DQ19" s="80"/>
      <c r="DR19" s="80"/>
      <c r="DS19" s="80"/>
      <c r="DT19" s="80"/>
      <c r="DU19" s="80"/>
      <c r="DV19" s="80"/>
      <c r="DW19" s="80"/>
      <c r="DX19" s="80"/>
      <c r="DY19" s="80"/>
      <c r="DZ19" s="80"/>
      <c r="EA19" s="80"/>
      <c r="EB19" s="80"/>
    </row>
    <row r="20" spans="1:132" s="3" customFormat="1" ht="27.75" hidden="1" customHeight="1" x14ac:dyDescent="0.2">
      <c r="A20" s="16" t="s">
        <v>42</v>
      </c>
      <c r="B20" s="16"/>
      <c r="C20" s="16"/>
      <c r="D20" s="16"/>
      <c r="E20" s="16"/>
      <c r="F20" s="16"/>
      <c r="G20" s="17" t="s">
        <v>236</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67"/>
      <c r="AJ20" s="18"/>
      <c r="AK20" s="19"/>
      <c r="AL20" s="19"/>
      <c r="AM20" s="19"/>
      <c r="AN20" s="19"/>
      <c r="AO20" s="19"/>
      <c r="AP20" s="19"/>
      <c r="AQ20" s="19"/>
      <c r="AR20" s="19"/>
      <c r="AS20" s="19"/>
      <c r="AT20" s="19"/>
      <c r="AU20" s="19"/>
      <c r="AV20" s="19"/>
      <c r="AW20" s="19"/>
      <c r="AX20" s="19"/>
      <c r="AY20" s="20"/>
      <c r="AZ20" s="18"/>
      <c r="BA20" s="19"/>
      <c r="BB20" s="19"/>
      <c r="BC20" s="19"/>
      <c r="BD20" s="19"/>
      <c r="BE20" s="19"/>
      <c r="BF20" s="19"/>
      <c r="BG20" s="19"/>
      <c r="BH20" s="20"/>
      <c r="BI20" s="18"/>
      <c r="BJ20" s="19"/>
      <c r="BK20" s="19"/>
      <c r="BL20" s="19"/>
      <c r="BM20" s="19"/>
      <c r="BN20" s="19"/>
      <c r="BO20" s="19"/>
      <c r="BP20" s="19"/>
      <c r="BQ20" s="20"/>
      <c r="BR20" s="18"/>
      <c r="BS20" s="19"/>
      <c r="BT20" s="19"/>
      <c r="BU20" s="19"/>
      <c r="BV20" s="19"/>
      <c r="BW20" s="19"/>
      <c r="BX20" s="19"/>
      <c r="BY20" s="19"/>
      <c r="BZ20" s="20"/>
      <c r="CA20" s="18"/>
      <c r="CB20" s="19"/>
      <c r="CC20" s="19"/>
      <c r="CD20" s="19"/>
      <c r="CE20" s="19"/>
      <c r="CF20" s="19"/>
      <c r="CG20" s="19"/>
      <c r="CH20" s="19"/>
      <c r="CI20" s="20"/>
      <c r="CJ20" s="18"/>
      <c r="CK20" s="19"/>
      <c r="CL20" s="19"/>
      <c r="CM20" s="19"/>
      <c r="CN20" s="19"/>
      <c r="CO20" s="19"/>
      <c r="CP20" s="19"/>
      <c r="CQ20" s="19"/>
      <c r="CR20" s="20"/>
      <c r="CS20" s="18"/>
      <c r="CT20" s="19"/>
      <c r="CU20" s="19"/>
      <c r="CV20" s="19"/>
      <c r="CW20" s="19"/>
      <c r="CX20" s="19"/>
      <c r="CY20" s="19"/>
      <c r="CZ20" s="19"/>
      <c r="DA20" s="19"/>
      <c r="DQ20" s="80"/>
      <c r="DR20" s="80"/>
      <c r="DS20" s="80"/>
      <c r="DT20" s="80"/>
      <c r="DU20" s="80"/>
      <c r="DV20" s="80"/>
      <c r="DW20" s="80"/>
      <c r="DX20" s="80"/>
      <c r="DY20" s="80"/>
      <c r="DZ20" s="80"/>
      <c r="EA20" s="80"/>
      <c r="EB20" s="80"/>
    </row>
    <row r="21" spans="1:132" s="3" customFormat="1" ht="54" hidden="1" customHeight="1" x14ac:dyDescent="0.2">
      <c r="A21" s="16" t="s">
        <v>44</v>
      </c>
      <c r="B21" s="16"/>
      <c r="C21" s="16"/>
      <c r="D21" s="16"/>
      <c r="E21" s="16"/>
      <c r="F21" s="16"/>
      <c r="G21" s="17" t="s">
        <v>237</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67"/>
      <c r="AJ21" s="18" t="s">
        <v>230</v>
      </c>
      <c r="AK21" s="19"/>
      <c r="AL21" s="19"/>
      <c r="AM21" s="19"/>
      <c r="AN21" s="19"/>
      <c r="AO21" s="19"/>
      <c r="AP21" s="19"/>
      <c r="AQ21" s="19"/>
      <c r="AR21" s="19"/>
      <c r="AS21" s="19"/>
      <c r="AT21" s="19"/>
      <c r="AU21" s="19"/>
      <c r="AV21" s="19"/>
      <c r="AW21" s="19"/>
      <c r="AX21" s="19"/>
      <c r="AY21" s="20"/>
      <c r="AZ21" s="18"/>
      <c r="BA21" s="19"/>
      <c r="BB21" s="19"/>
      <c r="BC21" s="19"/>
      <c r="BD21" s="19"/>
      <c r="BE21" s="19"/>
      <c r="BF21" s="19"/>
      <c r="BG21" s="19"/>
      <c r="BH21" s="20"/>
      <c r="BI21" s="18"/>
      <c r="BJ21" s="19"/>
      <c r="BK21" s="19"/>
      <c r="BL21" s="19"/>
      <c r="BM21" s="19"/>
      <c r="BN21" s="19"/>
      <c r="BO21" s="19"/>
      <c r="BP21" s="19"/>
      <c r="BQ21" s="20"/>
      <c r="BR21" s="18"/>
      <c r="BS21" s="19"/>
      <c r="BT21" s="19"/>
      <c r="BU21" s="19"/>
      <c r="BV21" s="19"/>
      <c r="BW21" s="19"/>
      <c r="BX21" s="19"/>
      <c r="BY21" s="19"/>
      <c r="BZ21" s="20"/>
      <c r="CA21" s="18"/>
      <c r="CB21" s="19"/>
      <c r="CC21" s="19"/>
      <c r="CD21" s="19"/>
      <c r="CE21" s="19"/>
      <c r="CF21" s="19"/>
      <c r="CG21" s="19"/>
      <c r="CH21" s="19"/>
      <c r="CI21" s="20"/>
      <c r="CJ21" s="18"/>
      <c r="CK21" s="19"/>
      <c r="CL21" s="19"/>
      <c r="CM21" s="19"/>
      <c r="CN21" s="19"/>
      <c r="CO21" s="19"/>
      <c r="CP21" s="19"/>
      <c r="CQ21" s="19"/>
      <c r="CR21" s="20"/>
      <c r="CS21" s="18"/>
      <c r="CT21" s="19"/>
      <c r="CU21" s="19"/>
      <c r="CV21" s="19"/>
      <c r="CW21" s="19"/>
      <c r="CX21" s="19"/>
      <c r="CY21" s="19"/>
      <c r="CZ21" s="19"/>
      <c r="DA21" s="19"/>
      <c r="DQ21" s="80"/>
      <c r="DR21" s="80"/>
      <c r="DS21" s="80"/>
      <c r="DT21" s="80"/>
      <c r="DU21" s="80"/>
      <c r="DV21" s="80"/>
      <c r="DW21" s="80"/>
      <c r="DX21" s="80"/>
      <c r="DY21" s="80"/>
      <c r="DZ21" s="80"/>
      <c r="EA21" s="80"/>
      <c r="EB21" s="80"/>
    </row>
    <row r="22" spans="1:132" s="3" customFormat="1" ht="66" hidden="1" customHeight="1" x14ac:dyDescent="0.2">
      <c r="A22" s="16" t="s">
        <v>47</v>
      </c>
      <c r="B22" s="16"/>
      <c r="C22" s="16"/>
      <c r="D22" s="16"/>
      <c r="E22" s="16"/>
      <c r="F22" s="16"/>
      <c r="G22" s="17" t="s">
        <v>238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67"/>
      <c r="AJ22" s="18" t="s">
        <v>230</v>
      </c>
      <c r="AK22" s="19"/>
      <c r="AL22" s="19"/>
      <c r="AM22" s="19"/>
      <c r="AN22" s="19"/>
      <c r="AO22" s="19"/>
      <c r="AP22" s="19"/>
      <c r="AQ22" s="19"/>
      <c r="AR22" s="19"/>
      <c r="AS22" s="19"/>
      <c r="AT22" s="19"/>
      <c r="AU22" s="19"/>
      <c r="AV22" s="19"/>
      <c r="AW22" s="19"/>
      <c r="AX22" s="19"/>
      <c r="AY22" s="20"/>
      <c r="AZ22" s="18"/>
      <c r="BA22" s="19"/>
      <c r="BB22" s="19"/>
      <c r="BC22" s="19"/>
      <c r="BD22" s="19"/>
      <c r="BE22" s="19"/>
      <c r="BF22" s="19"/>
      <c r="BG22" s="19"/>
      <c r="BH22" s="20"/>
      <c r="BI22" s="18"/>
      <c r="BJ22" s="19"/>
      <c r="BK22" s="19"/>
      <c r="BL22" s="19"/>
      <c r="BM22" s="19"/>
      <c r="BN22" s="19"/>
      <c r="BO22" s="19"/>
      <c r="BP22" s="19"/>
      <c r="BQ22" s="20"/>
      <c r="BR22" s="18"/>
      <c r="BS22" s="19"/>
      <c r="BT22" s="19"/>
      <c r="BU22" s="19"/>
      <c r="BV22" s="19"/>
      <c r="BW22" s="19"/>
      <c r="BX22" s="19"/>
      <c r="BY22" s="19"/>
      <c r="BZ22" s="20"/>
      <c r="CA22" s="18"/>
      <c r="CB22" s="19"/>
      <c r="CC22" s="19"/>
      <c r="CD22" s="19"/>
      <c r="CE22" s="19"/>
      <c r="CF22" s="19"/>
      <c r="CG22" s="19"/>
      <c r="CH22" s="19"/>
      <c r="CI22" s="20"/>
      <c r="CJ22" s="18"/>
      <c r="CK22" s="19"/>
      <c r="CL22" s="19"/>
      <c r="CM22" s="19"/>
      <c r="CN22" s="19"/>
      <c r="CO22" s="19"/>
      <c r="CP22" s="19"/>
      <c r="CQ22" s="19"/>
      <c r="CR22" s="20"/>
      <c r="CS22" s="18"/>
      <c r="CT22" s="19"/>
      <c r="CU22" s="19"/>
      <c r="CV22" s="19"/>
      <c r="CW22" s="19"/>
      <c r="CX22" s="19"/>
      <c r="CY22" s="19"/>
      <c r="CZ22" s="19"/>
      <c r="DA22" s="19"/>
      <c r="DQ22" s="80"/>
      <c r="DR22" s="80"/>
      <c r="DS22" s="80"/>
      <c r="DT22" s="80"/>
      <c r="DU22" s="80"/>
      <c r="DV22" s="80"/>
      <c r="DW22" s="80"/>
      <c r="DX22" s="80"/>
      <c r="DY22" s="80"/>
      <c r="DZ22" s="80"/>
      <c r="EA22" s="80"/>
      <c r="EB22" s="80"/>
    </row>
    <row r="23" spans="1:132" s="3" customFormat="1" ht="27.75" hidden="1" customHeight="1" x14ac:dyDescent="0.2">
      <c r="A23" s="16" t="s">
        <v>50</v>
      </c>
      <c r="B23" s="16"/>
      <c r="C23" s="16"/>
      <c r="D23" s="16"/>
      <c r="E23" s="16"/>
      <c r="F23" s="16"/>
      <c r="G23" s="17" t="s">
        <v>239</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67"/>
      <c r="AJ23" s="18" t="s">
        <v>230</v>
      </c>
      <c r="AK23" s="19"/>
      <c r="AL23" s="19"/>
      <c r="AM23" s="19"/>
      <c r="AN23" s="19"/>
      <c r="AO23" s="19"/>
      <c r="AP23" s="19"/>
      <c r="AQ23" s="19"/>
      <c r="AR23" s="19"/>
      <c r="AS23" s="19"/>
      <c r="AT23" s="19"/>
      <c r="AU23" s="19"/>
      <c r="AV23" s="19"/>
      <c r="AW23" s="19"/>
      <c r="AX23" s="19"/>
      <c r="AY23" s="20"/>
      <c r="AZ23" s="18"/>
      <c r="BA23" s="19"/>
      <c r="BB23" s="19"/>
      <c r="BC23" s="19"/>
      <c r="BD23" s="19"/>
      <c r="BE23" s="19"/>
      <c r="BF23" s="19"/>
      <c r="BG23" s="19"/>
      <c r="BH23" s="20"/>
      <c r="BI23" s="18"/>
      <c r="BJ23" s="19"/>
      <c r="BK23" s="19"/>
      <c r="BL23" s="19"/>
      <c r="BM23" s="19"/>
      <c r="BN23" s="19"/>
      <c r="BO23" s="19"/>
      <c r="BP23" s="19"/>
      <c r="BQ23" s="20"/>
      <c r="BR23" s="18"/>
      <c r="BS23" s="19"/>
      <c r="BT23" s="19"/>
      <c r="BU23" s="19"/>
      <c r="BV23" s="19"/>
      <c r="BW23" s="19"/>
      <c r="BX23" s="19"/>
      <c r="BY23" s="19"/>
      <c r="BZ23" s="20"/>
      <c r="CA23" s="18"/>
      <c r="CB23" s="19"/>
      <c r="CC23" s="19"/>
      <c r="CD23" s="19"/>
      <c r="CE23" s="19"/>
      <c r="CF23" s="19"/>
      <c r="CG23" s="19"/>
      <c r="CH23" s="19"/>
      <c r="CI23" s="20"/>
      <c r="CJ23" s="18"/>
      <c r="CK23" s="19"/>
      <c r="CL23" s="19"/>
      <c r="CM23" s="19"/>
      <c r="CN23" s="19"/>
      <c r="CO23" s="19"/>
      <c r="CP23" s="19"/>
      <c r="CQ23" s="19"/>
      <c r="CR23" s="20"/>
      <c r="CS23" s="18"/>
      <c r="CT23" s="19"/>
      <c r="CU23" s="19"/>
      <c r="CV23" s="19"/>
      <c r="CW23" s="19"/>
      <c r="CX23" s="19"/>
      <c r="CY23" s="19"/>
      <c r="CZ23" s="19"/>
      <c r="DA23" s="19"/>
      <c r="DQ23" s="80"/>
      <c r="DR23" s="80"/>
      <c r="DS23" s="80"/>
      <c r="DT23" s="80"/>
      <c r="DU23" s="80"/>
      <c r="DV23" s="80"/>
      <c r="DW23" s="80"/>
      <c r="DX23" s="80"/>
      <c r="DY23" s="80"/>
      <c r="DZ23" s="80"/>
      <c r="EA23" s="80"/>
      <c r="EB23" s="80"/>
    </row>
    <row r="24" spans="1:132" s="3" customFormat="1" ht="15" hidden="1" customHeight="1" x14ac:dyDescent="0.2">
      <c r="A24" s="16"/>
      <c r="B24" s="16"/>
      <c r="C24" s="16"/>
      <c r="D24" s="16"/>
      <c r="E24" s="16"/>
      <c r="F24" s="16"/>
      <c r="G24" s="17" t="s">
        <v>129</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67"/>
      <c r="AJ24" s="18" t="s">
        <v>230</v>
      </c>
      <c r="AK24" s="19"/>
      <c r="AL24" s="19"/>
      <c r="AM24" s="19"/>
      <c r="AN24" s="19"/>
      <c r="AO24" s="19"/>
      <c r="AP24" s="19"/>
      <c r="AQ24" s="19"/>
      <c r="AR24" s="19"/>
      <c r="AS24" s="19"/>
      <c r="AT24" s="19"/>
      <c r="AU24" s="19"/>
      <c r="AV24" s="19"/>
      <c r="AW24" s="19"/>
      <c r="AX24" s="19"/>
      <c r="AY24" s="20"/>
      <c r="AZ24" s="18"/>
      <c r="BA24" s="19"/>
      <c r="BB24" s="19"/>
      <c r="BC24" s="19"/>
      <c r="BD24" s="19"/>
      <c r="BE24" s="19"/>
      <c r="BF24" s="19"/>
      <c r="BG24" s="19"/>
      <c r="BH24" s="20"/>
      <c r="BI24" s="18"/>
      <c r="BJ24" s="19"/>
      <c r="BK24" s="19"/>
      <c r="BL24" s="19"/>
      <c r="BM24" s="19"/>
      <c r="BN24" s="19"/>
      <c r="BO24" s="19"/>
      <c r="BP24" s="19"/>
      <c r="BQ24" s="20"/>
      <c r="BR24" s="18"/>
      <c r="BS24" s="19"/>
      <c r="BT24" s="19"/>
      <c r="BU24" s="19"/>
      <c r="BV24" s="19"/>
      <c r="BW24" s="19"/>
      <c r="BX24" s="19"/>
      <c r="BY24" s="19"/>
      <c r="BZ24" s="20"/>
      <c r="CA24" s="18"/>
      <c r="CB24" s="19"/>
      <c r="CC24" s="19"/>
      <c r="CD24" s="19"/>
      <c r="CE24" s="19"/>
      <c r="CF24" s="19"/>
      <c r="CG24" s="19"/>
      <c r="CH24" s="19"/>
      <c r="CI24" s="20"/>
      <c r="CJ24" s="18"/>
      <c r="CK24" s="19"/>
      <c r="CL24" s="19"/>
      <c r="CM24" s="19"/>
      <c r="CN24" s="19"/>
      <c r="CO24" s="19"/>
      <c r="CP24" s="19"/>
      <c r="CQ24" s="19"/>
      <c r="CR24" s="20"/>
      <c r="CS24" s="18"/>
      <c r="CT24" s="19"/>
      <c r="CU24" s="19"/>
      <c r="CV24" s="19"/>
      <c r="CW24" s="19"/>
      <c r="CX24" s="19"/>
      <c r="CY24" s="19"/>
      <c r="CZ24" s="19"/>
      <c r="DA24" s="19"/>
      <c r="DQ24" s="80"/>
      <c r="DR24" s="80"/>
      <c r="DS24" s="80"/>
      <c r="DT24" s="80"/>
      <c r="DU24" s="80"/>
      <c r="DV24" s="80"/>
      <c r="DW24" s="80"/>
      <c r="DX24" s="80"/>
      <c r="DY24" s="80"/>
      <c r="DZ24" s="80"/>
      <c r="EA24" s="80"/>
      <c r="EB24" s="80"/>
    </row>
    <row r="25" spans="1:132" s="3" customFormat="1" ht="15" hidden="1" customHeight="1" x14ac:dyDescent="0.2">
      <c r="A25" s="16"/>
      <c r="B25" s="16"/>
      <c r="C25" s="16"/>
      <c r="D25" s="16"/>
      <c r="E25" s="16"/>
      <c r="F25" s="16"/>
      <c r="G25" s="17" t="s">
        <v>130</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67"/>
      <c r="AJ25" s="18" t="s">
        <v>230</v>
      </c>
      <c r="AK25" s="19"/>
      <c r="AL25" s="19"/>
      <c r="AM25" s="19"/>
      <c r="AN25" s="19"/>
      <c r="AO25" s="19"/>
      <c r="AP25" s="19"/>
      <c r="AQ25" s="19"/>
      <c r="AR25" s="19"/>
      <c r="AS25" s="19"/>
      <c r="AT25" s="19"/>
      <c r="AU25" s="19"/>
      <c r="AV25" s="19"/>
      <c r="AW25" s="19"/>
      <c r="AX25" s="19"/>
      <c r="AY25" s="20"/>
      <c r="AZ25" s="18"/>
      <c r="BA25" s="19"/>
      <c r="BB25" s="19"/>
      <c r="BC25" s="19"/>
      <c r="BD25" s="19"/>
      <c r="BE25" s="19"/>
      <c r="BF25" s="19"/>
      <c r="BG25" s="19"/>
      <c r="BH25" s="20"/>
      <c r="BI25" s="18"/>
      <c r="BJ25" s="19"/>
      <c r="BK25" s="19"/>
      <c r="BL25" s="19"/>
      <c r="BM25" s="19"/>
      <c r="BN25" s="19"/>
      <c r="BO25" s="19"/>
      <c r="BP25" s="19"/>
      <c r="BQ25" s="20"/>
      <c r="BR25" s="18"/>
      <c r="BS25" s="19"/>
      <c r="BT25" s="19"/>
      <c r="BU25" s="19"/>
      <c r="BV25" s="19"/>
      <c r="BW25" s="19"/>
      <c r="BX25" s="19"/>
      <c r="BY25" s="19"/>
      <c r="BZ25" s="20"/>
      <c r="CA25" s="18"/>
      <c r="CB25" s="19"/>
      <c r="CC25" s="19"/>
      <c r="CD25" s="19"/>
      <c r="CE25" s="19"/>
      <c r="CF25" s="19"/>
      <c r="CG25" s="19"/>
      <c r="CH25" s="19"/>
      <c r="CI25" s="20"/>
      <c r="CJ25" s="18"/>
      <c r="CK25" s="19"/>
      <c r="CL25" s="19"/>
      <c r="CM25" s="19"/>
      <c r="CN25" s="19"/>
      <c r="CO25" s="19"/>
      <c r="CP25" s="19"/>
      <c r="CQ25" s="19"/>
      <c r="CR25" s="20"/>
      <c r="CS25" s="18"/>
      <c r="CT25" s="19"/>
      <c r="CU25" s="19"/>
      <c r="CV25" s="19"/>
      <c r="CW25" s="19"/>
      <c r="CX25" s="19"/>
      <c r="CY25" s="19"/>
      <c r="CZ25" s="19"/>
      <c r="DA25" s="19"/>
      <c r="DQ25" s="80"/>
      <c r="DR25" s="80"/>
      <c r="DS25" s="80"/>
      <c r="DT25" s="80"/>
      <c r="DU25" s="80"/>
      <c r="DV25" s="80"/>
      <c r="DW25" s="80"/>
      <c r="DX25" s="80"/>
      <c r="DY25" s="80"/>
      <c r="DZ25" s="80"/>
      <c r="EA25" s="80"/>
      <c r="EB25" s="80"/>
    </row>
    <row r="26" spans="1:132" s="3" customFormat="1" ht="15" hidden="1" customHeight="1" x14ac:dyDescent="0.2">
      <c r="A26" s="16"/>
      <c r="B26" s="16"/>
      <c r="C26" s="16"/>
      <c r="D26" s="16"/>
      <c r="E26" s="16"/>
      <c r="F26" s="16"/>
      <c r="G26" s="17" t="s">
        <v>131</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67"/>
      <c r="AJ26" s="18" t="s">
        <v>230</v>
      </c>
      <c r="AK26" s="19"/>
      <c r="AL26" s="19"/>
      <c r="AM26" s="19"/>
      <c r="AN26" s="19"/>
      <c r="AO26" s="19"/>
      <c r="AP26" s="19"/>
      <c r="AQ26" s="19"/>
      <c r="AR26" s="19"/>
      <c r="AS26" s="19"/>
      <c r="AT26" s="19"/>
      <c r="AU26" s="19"/>
      <c r="AV26" s="19"/>
      <c r="AW26" s="19"/>
      <c r="AX26" s="19"/>
      <c r="AY26" s="20"/>
      <c r="AZ26" s="18"/>
      <c r="BA26" s="19"/>
      <c r="BB26" s="19"/>
      <c r="BC26" s="19"/>
      <c r="BD26" s="19"/>
      <c r="BE26" s="19"/>
      <c r="BF26" s="19"/>
      <c r="BG26" s="19"/>
      <c r="BH26" s="20"/>
      <c r="BI26" s="18"/>
      <c r="BJ26" s="19"/>
      <c r="BK26" s="19"/>
      <c r="BL26" s="19"/>
      <c r="BM26" s="19"/>
      <c r="BN26" s="19"/>
      <c r="BO26" s="19"/>
      <c r="BP26" s="19"/>
      <c r="BQ26" s="20"/>
      <c r="BR26" s="18"/>
      <c r="BS26" s="19"/>
      <c r="BT26" s="19"/>
      <c r="BU26" s="19"/>
      <c r="BV26" s="19"/>
      <c r="BW26" s="19"/>
      <c r="BX26" s="19"/>
      <c r="BY26" s="19"/>
      <c r="BZ26" s="20"/>
      <c r="CA26" s="18"/>
      <c r="CB26" s="19"/>
      <c r="CC26" s="19"/>
      <c r="CD26" s="19"/>
      <c r="CE26" s="19"/>
      <c r="CF26" s="19"/>
      <c r="CG26" s="19"/>
      <c r="CH26" s="19"/>
      <c r="CI26" s="20"/>
      <c r="CJ26" s="18"/>
      <c r="CK26" s="19"/>
      <c r="CL26" s="19"/>
      <c r="CM26" s="19"/>
      <c r="CN26" s="19"/>
      <c r="CO26" s="19"/>
      <c r="CP26" s="19"/>
      <c r="CQ26" s="19"/>
      <c r="CR26" s="20"/>
      <c r="CS26" s="18"/>
      <c r="CT26" s="19"/>
      <c r="CU26" s="19"/>
      <c r="CV26" s="19"/>
      <c r="CW26" s="19"/>
      <c r="CX26" s="19"/>
      <c r="CY26" s="19"/>
      <c r="CZ26" s="19"/>
      <c r="DA26" s="19"/>
      <c r="DQ26" s="80"/>
      <c r="DR26" s="80"/>
      <c r="DS26" s="80"/>
      <c r="DT26" s="80"/>
      <c r="DU26" s="80"/>
      <c r="DV26" s="80"/>
      <c r="DW26" s="80"/>
      <c r="DX26" s="80"/>
      <c r="DY26" s="80"/>
      <c r="DZ26" s="80"/>
      <c r="EA26" s="80"/>
      <c r="EB26" s="80"/>
    </row>
    <row r="27" spans="1:132" s="3" customFormat="1" ht="15" hidden="1" customHeight="1" x14ac:dyDescent="0.2">
      <c r="A27" s="16" t="s">
        <v>62</v>
      </c>
      <c r="B27" s="16"/>
      <c r="C27" s="16"/>
      <c r="D27" s="16"/>
      <c r="E27" s="16"/>
      <c r="F27" s="16"/>
      <c r="G27" s="17" t="s">
        <v>240</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67"/>
      <c r="AJ27" s="18"/>
      <c r="AK27" s="19"/>
      <c r="AL27" s="19"/>
      <c r="AM27" s="19"/>
      <c r="AN27" s="19"/>
      <c r="AO27" s="19"/>
      <c r="AP27" s="19"/>
      <c r="AQ27" s="19"/>
      <c r="AR27" s="19"/>
      <c r="AS27" s="19"/>
      <c r="AT27" s="19"/>
      <c r="AU27" s="19"/>
      <c r="AV27" s="19"/>
      <c r="AW27" s="19"/>
      <c r="AX27" s="19"/>
      <c r="AY27" s="20"/>
      <c r="AZ27" s="18"/>
      <c r="BA27" s="19"/>
      <c r="BB27" s="19"/>
      <c r="BC27" s="19"/>
      <c r="BD27" s="19"/>
      <c r="BE27" s="19"/>
      <c r="BF27" s="19"/>
      <c r="BG27" s="19"/>
      <c r="BH27" s="20"/>
      <c r="BI27" s="18"/>
      <c r="BJ27" s="19"/>
      <c r="BK27" s="19"/>
      <c r="BL27" s="19"/>
      <c r="BM27" s="19"/>
      <c r="BN27" s="19"/>
      <c r="BO27" s="19"/>
      <c r="BP27" s="19"/>
      <c r="BQ27" s="20"/>
      <c r="BR27" s="18"/>
      <c r="BS27" s="19"/>
      <c r="BT27" s="19"/>
      <c r="BU27" s="19"/>
      <c r="BV27" s="19"/>
      <c r="BW27" s="19"/>
      <c r="BX27" s="19"/>
      <c r="BY27" s="19"/>
      <c r="BZ27" s="20"/>
      <c r="CA27" s="18"/>
      <c r="CB27" s="19"/>
      <c r="CC27" s="19"/>
      <c r="CD27" s="19"/>
      <c r="CE27" s="19"/>
      <c r="CF27" s="19"/>
      <c r="CG27" s="19"/>
      <c r="CH27" s="19"/>
      <c r="CI27" s="20"/>
      <c r="CJ27" s="18"/>
      <c r="CK27" s="19"/>
      <c r="CL27" s="19"/>
      <c r="CM27" s="19"/>
      <c r="CN27" s="19"/>
      <c r="CO27" s="19"/>
      <c r="CP27" s="19"/>
      <c r="CQ27" s="19"/>
      <c r="CR27" s="20"/>
      <c r="CS27" s="18"/>
      <c r="CT27" s="19"/>
      <c r="CU27" s="19"/>
      <c r="CV27" s="19"/>
      <c r="CW27" s="19"/>
      <c r="CX27" s="19"/>
      <c r="CY27" s="19"/>
      <c r="CZ27" s="19"/>
      <c r="DA27" s="19"/>
      <c r="DQ27" s="80"/>
      <c r="DR27" s="80"/>
      <c r="DS27" s="80"/>
      <c r="DT27" s="80"/>
      <c r="DU27" s="80"/>
      <c r="DV27" s="80"/>
      <c r="DW27" s="80"/>
      <c r="DX27" s="80"/>
      <c r="DY27" s="80"/>
      <c r="DZ27" s="80"/>
      <c r="EA27" s="80"/>
      <c r="EB27" s="80"/>
    </row>
    <row r="28" spans="1:132" s="3" customFormat="1" ht="27.75" hidden="1" customHeight="1" x14ac:dyDescent="0.2">
      <c r="A28" s="16" t="s">
        <v>64</v>
      </c>
      <c r="B28" s="16"/>
      <c r="C28" s="16"/>
      <c r="D28" s="16"/>
      <c r="E28" s="16"/>
      <c r="F28" s="16"/>
      <c r="G28" s="17" t="s">
        <v>241</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67"/>
      <c r="AJ28" s="18" t="s">
        <v>275</v>
      </c>
      <c r="AK28" s="19"/>
      <c r="AL28" s="19"/>
      <c r="AM28" s="19"/>
      <c r="AN28" s="19"/>
      <c r="AO28" s="19"/>
      <c r="AP28" s="19"/>
      <c r="AQ28" s="19"/>
      <c r="AR28" s="19"/>
      <c r="AS28" s="19"/>
      <c r="AT28" s="19"/>
      <c r="AU28" s="19"/>
      <c r="AV28" s="19"/>
      <c r="AW28" s="19"/>
      <c r="AX28" s="19"/>
      <c r="AY28" s="20"/>
      <c r="AZ28" s="18"/>
      <c r="BA28" s="19"/>
      <c r="BB28" s="19"/>
      <c r="BC28" s="19"/>
      <c r="BD28" s="19"/>
      <c r="BE28" s="19"/>
      <c r="BF28" s="19"/>
      <c r="BG28" s="19"/>
      <c r="BH28" s="20"/>
      <c r="BI28" s="18"/>
      <c r="BJ28" s="19"/>
      <c r="BK28" s="19"/>
      <c r="BL28" s="19"/>
      <c r="BM28" s="19"/>
      <c r="BN28" s="19"/>
      <c r="BO28" s="19"/>
      <c r="BP28" s="19"/>
      <c r="BQ28" s="20"/>
      <c r="BR28" s="18"/>
      <c r="BS28" s="19"/>
      <c r="BT28" s="19"/>
      <c r="BU28" s="19"/>
      <c r="BV28" s="19"/>
      <c r="BW28" s="19"/>
      <c r="BX28" s="19"/>
      <c r="BY28" s="19"/>
      <c r="BZ28" s="20"/>
      <c r="CA28" s="18"/>
      <c r="CB28" s="19"/>
      <c r="CC28" s="19"/>
      <c r="CD28" s="19"/>
      <c r="CE28" s="19"/>
      <c r="CF28" s="19"/>
      <c r="CG28" s="19"/>
      <c r="CH28" s="19"/>
      <c r="CI28" s="20"/>
      <c r="CJ28" s="18"/>
      <c r="CK28" s="19"/>
      <c r="CL28" s="19"/>
      <c r="CM28" s="19"/>
      <c r="CN28" s="19"/>
      <c r="CO28" s="19"/>
      <c r="CP28" s="19"/>
      <c r="CQ28" s="19"/>
      <c r="CR28" s="20"/>
      <c r="CS28" s="18"/>
      <c r="CT28" s="19"/>
      <c r="CU28" s="19"/>
      <c r="CV28" s="19"/>
      <c r="CW28" s="19"/>
      <c r="CX28" s="19"/>
      <c r="CY28" s="19"/>
      <c r="CZ28" s="19"/>
      <c r="DA28" s="19"/>
      <c r="DQ28" s="80"/>
      <c r="DR28" s="80"/>
      <c r="DS28" s="80"/>
      <c r="DT28" s="80"/>
      <c r="DU28" s="80"/>
      <c r="DV28" s="80"/>
      <c r="DW28" s="80"/>
      <c r="DX28" s="80"/>
      <c r="DY28" s="80"/>
      <c r="DZ28" s="80"/>
      <c r="EA28" s="80"/>
      <c r="EB28" s="80"/>
    </row>
    <row r="29" spans="1:132" s="3" customFormat="1" ht="27.75" hidden="1" customHeight="1" x14ac:dyDescent="0.2">
      <c r="A29" s="16"/>
      <c r="B29" s="16"/>
      <c r="C29" s="16"/>
      <c r="D29" s="16"/>
      <c r="E29" s="16"/>
      <c r="F29" s="16"/>
      <c r="G29" s="17" t="s">
        <v>242</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67"/>
      <c r="AJ29" s="18" t="s">
        <v>275</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c r="DQ29" s="80"/>
      <c r="DR29" s="80"/>
      <c r="DS29" s="80"/>
      <c r="DT29" s="80"/>
      <c r="DU29" s="80"/>
      <c r="DV29" s="80"/>
      <c r="DW29" s="80"/>
      <c r="DX29" s="80"/>
      <c r="DY29" s="80"/>
      <c r="DZ29" s="80"/>
      <c r="EA29" s="80"/>
      <c r="EB29" s="80"/>
    </row>
    <row r="30" spans="1:132" s="3" customFormat="1" ht="27.75" hidden="1" customHeight="1" x14ac:dyDescent="0.2">
      <c r="A30" s="16" t="s">
        <v>69</v>
      </c>
      <c r="B30" s="16"/>
      <c r="C30" s="16"/>
      <c r="D30" s="16"/>
      <c r="E30" s="16"/>
      <c r="F30" s="16"/>
      <c r="G30" s="17" t="s">
        <v>243</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67"/>
      <c r="AJ30" s="18" t="s">
        <v>228</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c r="DQ30" s="80"/>
      <c r="DR30" s="80"/>
      <c r="DS30" s="80"/>
      <c r="DT30" s="80"/>
      <c r="DU30" s="80"/>
      <c r="DV30" s="80"/>
      <c r="DW30" s="80"/>
      <c r="DX30" s="80"/>
      <c r="DY30" s="80"/>
      <c r="DZ30" s="80"/>
      <c r="EA30" s="80"/>
      <c r="EB30" s="80"/>
    </row>
    <row r="31" spans="1:132" s="3" customFormat="1" ht="27.75" hidden="1" customHeight="1" x14ac:dyDescent="0.2">
      <c r="A31" s="16" t="s">
        <v>70</v>
      </c>
      <c r="B31" s="16"/>
      <c r="C31" s="16"/>
      <c r="D31" s="16"/>
      <c r="E31" s="16"/>
      <c r="F31" s="16"/>
      <c r="G31" s="17" t="s">
        <v>245</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67"/>
      <c r="AJ31" s="18" t="s">
        <v>244</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c r="DQ31" s="80"/>
      <c r="DR31" s="80"/>
      <c r="DS31" s="80"/>
      <c r="DT31" s="80"/>
      <c r="DU31" s="80"/>
      <c r="DV31" s="80"/>
      <c r="DW31" s="80"/>
      <c r="DX31" s="80"/>
      <c r="DY31" s="80"/>
      <c r="DZ31" s="80"/>
      <c r="EA31" s="80"/>
      <c r="EB31" s="80"/>
    </row>
    <row r="32" spans="1:132" s="3" customFormat="1" ht="27.75" hidden="1" customHeight="1" x14ac:dyDescent="0.2">
      <c r="A32" s="16" t="s">
        <v>246</v>
      </c>
      <c r="B32" s="16"/>
      <c r="C32" s="16"/>
      <c r="D32" s="16"/>
      <c r="E32" s="16"/>
      <c r="F32" s="16"/>
      <c r="G32" s="17" t="s">
        <v>247</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67"/>
      <c r="AJ32" s="18" t="s">
        <v>244</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c r="DQ32" s="80"/>
      <c r="DR32" s="80"/>
      <c r="DS32" s="80"/>
      <c r="DT32" s="80"/>
      <c r="DU32" s="80"/>
      <c r="DV32" s="80"/>
      <c r="DW32" s="80"/>
      <c r="DX32" s="80"/>
      <c r="DY32" s="80"/>
      <c r="DZ32" s="80"/>
      <c r="EA32" s="80"/>
      <c r="EB32" s="80"/>
    </row>
    <row r="33" spans="1:132" s="3" customFormat="1" ht="27.75" hidden="1" customHeight="1" x14ac:dyDescent="0.2">
      <c r="A33" s="16" t="s">
        <v>248</v>
      </c>
      <c r="B33" s="16"/>
      <c r="C33" s="16"/>
      <c r="D33" s="16"/>
      <c r="E33" s="16"/>
      <c r="F33" s="16"/>
      <c r="G33" s="17" t="s">
        <v>249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67"/>
      <c r="AJ33" s="18" t="s">
        <v>244</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c r="DQ33" s="80"/>
      <c r="DR33" s="80"/>
      <c r="DS33" s="80"/>
      <c r="DT33" s="80"/>
      <c r="DU33" s="80"/>
      <c r="DV33" s="80"/>
      <c r="DW33" s="80"/>
      <c r="DX33" s="80"/>
      <c r="DY33" s="80"/>
      <c r="DZ33" s="80"/>
      <c r="EA33" s="80"/>
      <c r="EB33" s="80"/>
    </row>
    <row r="34" spans="1:132" s="3" customFormat="1" ht="16.5" hidden="1" customHeight="1" x14ac:dyDescent="0.2">
      <c r="A34" s="16"/>
      <c r="B34" s="16"/>
      <c r="C34" s="16"/>
      <c r="D34" s="16"/>
      <c r="E34" s="16"/>
      <c r="F34" s="16"/>
      <c r="G34" s="74" t="s">
        <v>250</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5"/>
      <c r="AJ34" s="18" t="s">
        <v>244</v>
      </c>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c r="DQ34" s="80"/>
      <c r="DR34" s="80"/>
      <c r="DS34" s="80"/>
      <c r="DT34" s="80"/>
      <c r="DU34" s="80"/>
      <c r="DV34" s="80"/>
      <c r="DW34" s="80"/>
      <c r="DX34" s="80"/>
      <c r="DY34" s="80"/>
      <c r="DZ34" s="80"/>
      <c r="EA34" s="80"/>
      <c r="EB34" s="80"/>
    </row>
    <row r="35" spans="1:132" s="3" customFormat="1" ht="16.5" hidden="1" customHeight="1" x14ac:dyDescent="0.2">
      <c r="A35" s="16"/>
      <c r="B35" s="16"/>
      <c r="C35" s="16"/>
      <c r="D35" s="16"/>
      <c r="E35" s="16"/>
      <c r="F35" s="16"/>
      <c r="G35" s="74" t="s">
        <v>251</v>
      </c>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5"/>
      <c r="AJ35" s="18" t="s">
        <v>244</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c r="DQ35" s="80"/>
      <c r="DR35" s="80"/>
      <c r="DS35" s="80"/>
      <c r="DT35" s="80"/>
      <c r="DU35" s="80"/>
      <c r="DV35" s="80"/>
      <c r="DW35" s="80"/>
      <c r="DX35" s="80"/>
      <c r="DY35" s="80"/>
      <c r="DZ35" s="80"/>
      <c r="EA35" s="80"/>
      <c r="EB35" s="80"/>
    </row>
    <row r="36" spans="1:132" s="3" customFormat="1" ht="16.5" hidden="1" customHeight="1" x14ac:dyDescent="0.2">
      <c r="A36" s="16"/>
      <c r="B36" s="16"/>
      <c r="C36" s="16"/>
      <c r="D36" s="16"/>
      <c r="E36" s="16"/>
      <c r="F36" s="16"/>
      <c r="G36" s="74" t="s">
        <v>252</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5"/>
      <c r="AJ36" s="18" t="s">
        <v>244</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c r="DQ36" s="80"/>
      <c r="DR36" s="80"/>
      <c r="DS36" s="80"/>
      <c r="DT36" s="80"/>
      <c r="DU36" s="80"/>
      <c r="DV36" s="80"/>
      <c r="DW36" s="80"/>
      <c r="DX36" s="80"/>
      <c r="DY36" s="80"/>
      <c r="DZ36" s="80"/>
      <c r="EA36" s="80"/>
      <c r="EB36" s="80"/>
    </row>
    <row r="37" spans="1:132" s="3" customFormat="1" ht="16.5" hidden="1" customHeight="1" x14ac:dyDescent="0.2">
      <c r="A37" s="16"/>
      <c r="B37" s="16"/>
      <c r="C37" s="16"/>
      <c r="D37" s="16"/>
      <c r="E37" s="16"/>
      <c r="F37" s="16"/>
      <c r="G37" s="74" t="s">
        <v>253</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5"/>
      <c r="AJ37" s="18" t="s">
        <v>244</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c r="DQ37" s="80"/>
      <c r="DR37" s="80"/>
      <c r="DS37" s="80"/>
      <c r="DT37" s="80"/>
      <c r="DU37" s="80"/>
      <c r="DV37" s="80"/>
      <c r="DW37" s="80"/>
      <c r="DX37" s="80"/>
      <c r="DY37" s="80"/>
      <c r="DZ37" s="80"/>
      <c r="EA37" s="80"/>
      <c r="EB37" s="80"/>
    </row>
    <row r="38" spans="1:132" s="3" customFormat="1" ht="27.75" hidden="1" customHeight="1" x14ac:dyDescent="0.2">
      <c r="A38" s="16" t="s">
        <v>254</v>
      </c>
      <c r="B38" s="16"/>
      <c r="C38" s="16"/>
      <c r="D38" s="16"/>
      <c r="E38" s="16"/>
      <c r="F38" s="16"/>
      <c r="G38" s="17" t="s">
        <v>255</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67"/>
      <c r="AJ38" s="18" t="s">
        <v>244</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c r="DQ38" s="80"/>
      <c r="DR38" s="80"/>
      <c r="DS38" s="80"/>
      <c r="DT38" s="80"/>
      <c r="DU38" s="80"/>
      <c r="DV38" s="80"/>
      <c r="DW38" s="80"/>
      <c r="DX38" s="80"/>
      <c r="DY38" s="80"/>
      <c r="DZ38" s="80"/>
      <c r="EA38" s="80"/>
      <c r="EB38" s="80"/>
    </row>
    <row r="39" spans="1:132" s="3" customFormat="1" ht="27.75" hidden="1" customHeight="1" x14ac:dyDescent="0.2">
      <c r="A39" s="16" t="s">
        <v>72</v>
      </c>
      <c r="B39" s="16"/>
      <c r="C39" s="16"/>
      <c r="D39" s="16"/>
      <c r="E39" s="16"/>
      <c r="F39" s="16"/>
      <c r="G39" s="17" t="s">
        <v>256</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67"/>
      <c r="AJ39" s="18"/>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c r="DQ39" s="80"/>
      <c r="DR39" s="80"/>
      <c r="DS39" s="80"/>
      <c r="DT39" s="80"/>
      <c r="DU39" s="80"/>
      <c r="DV39" s="80"/>
      <c r="DW39" s="80"/>
      <c r="DX39" s="80"/>
      <c r="DY39" s="80"/>
      <c r="DZ39" s="80"/>
      <c r="EA39" s="80"/>
      <c r="EB39" s="80"/>
    </row>
    <row r="40" spans="1:132" s="3" customFormat="1" ht="27.75" hidden="1" customHeight="1" x14ac:dyDescent="0.2">
      <c r="A40" s="16" t="s">
        <v>74</v>
      </c>
      <c r="B40" s="16"/>
      <c r="C40" s="16"/>
      <c r="D40" s="16"/>
      <c r="E40" s="16"/>
      <c r="F40" s="16"/>
      <c r="G40" s="17" t="s">
        <v>258</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67"/>
      <c r="AJ40" s="18" t="s">
        <v>257</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20"/>
      <c r="BI40" s="18"/>
      <c r="BJ40" s="19"/>
      <c r="BK40" s="19"/>
      <c r="BL40" s="19"/>
      <c r="BM40" s="19"/>
      <c r="BN40" s="19"/>
      <c r="BO40" s="19"/>
      <c r="BP40" s="19"/>
      <c r="BQ40" s="20"/>
      <c r="BR40" s="18"/>
      <c r="BS40" s="19"/>
      <c r="BT40" s="19"/>
      <c r="BU40" s="19"/>
      <c r="BV40" s="19"/>
      <c r="BW40" s="19"/>
      <c r="BX40" s="19"/>
      <c r="BY40" s="19"/>
      <c r="BZ40" s="20"/>
      <c r="CA40" s="18"/>
      <c r="CB40" s="19"/>
      <c r="CC40" s="19"/>
      <c r="CD40" s="19"/>
      <c r="CE40" s="19"/>
      <c r="CF40" s="19"/>
      <c r="CG40" s="19"/>
      <c r="CH40" s="19"/>
      <c r="CI40" s="20"/>
      <c r="CJ40" s="18"/>
      <c r="CK40" s="19"/>
      <c r="CL40" s="19"/>
      <c r="CM40" s="19"/>
      <c r="CN40" s="19"/>
      <c r="CO40" s="19"/>
      <c r="CP40" s="19"/>
      <c r="CQ40" s="19"/>
      <c r="CR40" s="20"/>
      <c r="CS40" s="18"/>
      <c r="CT40" s="19"/>
      <c r="CU40" s="19"/>
      <c r="CV40" s="19"/>
      <c r="CW40" s="19"/>
      <c r="CX40" s="19"/>
      <c r="CY40" s="19"/>
      <c r="CZ40" s="19"/>
      <c r="DA40" s="19"/>
      <c r="DQ40" s="80"/>
      <c r="DR40" s="80"/>
      <c r="DS40" s="80"/>
      <c r="DT40" s="80"/>
      <c r="DU40" s="80"/>
      <c r="DV40" s="80"/>
      <c r="DW40" s="80"/>
      <c r="DX40" s="80"/>
      <c r="DY40" s="80"/>
      <c r="DZ40" s="80"/>
      <c r="EA40" s="80"/>
      <c r="EB40" s="80"/>
    </row>
    <row r="41" spans="1:132" s="3" customFormat="1" ht="15" hidden="1" customHeight="1" x14ac:dyDescent="0.2">
      <c r="A41" s="16" t="s">
        <v>259</v>
      </c>
      <c r="B41" s="16"/>
      <c r="C41" s="16"/>
      <c r="D41" s="16"/>
      <c r="E41" s="16"/>
      <c r="F41" s="16"/>
      <c r="G41" s="17" t="s">
        <v>260</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67"/>
      <c r="AJ41" s="18" t="s">
        <v>244</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20"/>
      <c r="BI41" s="18"/>
      <c r="BJ41" s="19"/>
      <c r="BK41" s="19"/>
      <c r="BL41" s="19"/>
      <c r="BM41" s="19"/>
      <c r="BN41" s="19"/>
      <c r="BO41" s="19"/>
      <c r="BP41" s="19"/>
      <c r="BQ41" s="20"/>
      <c r="BR41" s="18"/>
      <c r="BS41" s="19"/>
      <c r="BT41" s="19"/>
      <c r="BU41" s="19"/>
      <c r="BV41" s="19"/>
      <c r="BW41" s="19"/>
      <c r="BX41" s="19"/>
      <c r="BY41" s="19"/>
      <c r="BZ41" s="20"/>
      <c r="CA41" s="18"/>
      <c r="CB41" s="19"/>
      <c r="CC41" s="19"/>
      <c r="CD41" s="19"/>
      <c r="CE41" s="19"/>
      <c r="CF41" s="19"/>
      <c r="CG41" s="19"/>
      <c r="CH41" s="19"/>
      <c r="CI41" s="20"/>
      <c r="CJ41" s="18"/>
      <c r="CK41" s="19"/>
      <c r="CL41" s="19"/>
      <c r="CM41" s="19"/>
      <c r="CN41" s="19"/>
      <c r="CO41" s="19"/>
      <c r="CP41" s="19"/>
      <c r="CQ41" s="19"/>
      <c r="CR41" s="20"/>
      <c r="CS41" s="18"/>
      <c r="CT41" s="19"/>
      <c r="CU41" s="19"/>
      <c r="CV41" s="19"/>
      <c r="CW41" s="19"/>
      <c r="CX41" s="19"/>
      <c r="CY41" s="19"/>
      <c r="CZ41" s="19"/>
      <c r="DA41" s="19"/>
      <c r="DQ41" s="80"/>
      <c r="DR41" s="80"/>
      <c r="DS41" s="80"/>
      <c r="DT41" s="80"/>
      <c r="DU41" s="80"/>
      <c r="DV41" s="80"/>
      <c r="DW41" s="80"/>
      <c r="DX41" s="80"/>
      <c r="DY41" s="80"/>
      <c r="DZ41" s="80"/>
      <c r="EA41" s="80"/>
      <c r="EB41" s="80"/>
    </row>
    <row r="42" spans="1:132" s="3" customFormat="1" ht="27.75" hidden="1" customHeight="1" x14ac:dyDescent="0.2">
      <c r="A42" s="16" t="s">
        <v>76</v>
      </c>
      <c r="B42" s="16"/>
      <c r="C42" s="16"/>
      <c r="D42" s="16"/>
      <c r="E42" s="16"/>
      <c r="F42" s="16"/>
      <c r="G42" s="17" t="s">
        <v>261</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67"/>
      <c r="AJ42" s="18" t="s">
        <v>274</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20"/>
      <c r="BI42" s="18"/>
      <c r="BJ42" s="19"/>
      <c r="BK42" s="19"/>
      <c r="BL42" s="19"/>
      <c r="BM42" s="19"/>
      <c r="BN42" s="19"/>
      <c r="BO42" s="19"/>
      <c r="BP42" s="19"/>
      <c r="BQ42" s="20"/>
      <c r="BR42" s="18"/>
      <c r="BS42" s="19"/>
      <c r="BT42" s="19"/>
      <c r="BU42" s="19"/>
      <c r="BV42" s="19"/>
      <c r="BW42" s="19"/>
      <c r="BX42" s="19"/>
      <c r="BY42" s="19"/>
      <c r="BZ42" s="20"/>
      <c r="CA42" s="18"/>
      <c r="CB42" s="19"/>
      <c r="CC42" s="19"/>
      <c r="CD42" s="19"/>
      <c r="CE42" s="19"/>
      <c r="CF42" s="19"/>
      <c r="CG42" s="19"/>
      <c r="CH42" s="19"/>
      <c r="CI42" s="20"/>
      <c r="CJ42" s="18"/>
      <c r="CK42" s="19"/>
      <c r="CL42" s="19"/>
      <c r="CM42" s="19"/>
      <c r="CN42" s="19"/>
      <c r="CO42" s="19"/>
      <c r="CP42" s="19"/>
      <c r="CQ42" s="19"/>
      <c r="CR42" s="20"/>
      <c r="CS42" s="18"/>
      <c r="CT42" s="19"/>
      <c r="CU42" s="19"/>
      <c r="CV42" s="19"/>
      <c r="CW42" s="19"/>
      <c r="CX42" s="19"/>
      <c r="CY42" s="19"/>
      <c r="CZ42" s="19"/>
      <c r="DA42" s="19"/>
      <c r="DQ42" s="80"/>
      <c r="DR42" s="80"/>
      <c r="DS42" s="80"/>
      <c r="DT42" s="80"/>
      <c r="DU42" s="80"/>
      <c r="DV42" s="80"/>
      <c r="DW42" s="80"/>
      <c r="DX42" s="80"/>
      <c r="DY42" s="80"/>
      <c r="DZ42" s="80"/>
      <c r="EA42" s="80"/>
      <c r="EB42" s="80"/>
    </row>
    <row r="43" spans="1:132" s="3" customFormat="1" ht="27.75" hidden="1" customHeight="1" x14ac:dyDescent="0.2">
      <c r="A43" s="16"/>
      <c r="B43" s="16"/>
      <c r="C43" s="16"/>
      <c r="D43" s="16"/>
      <c r="E43" s="16"/>
      <c r="F43" s="16"/>
      <c r="G43" s="76" t="s">
        <v>262</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c r="AJ43" s="18" t="s">
        <v>274</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20"/>
      <c r="BI43" s="18"/>
      <c r="BJ43" s="19"/>
      <c r="BK43" s="19"/>
      <c r="BL43" s="19"/>
      <c r="BM43" s="19"/>
      <c r="BN43" s="19"/>
      <c r="BO43" s="19"/>
      <c r="BP43" s="19"/>
      <c r="BQ43" s="20"/>
      <c r="BR43" s="18"/>
      <c r="BS43" s="19"/>
      <c r="BT43" s="19"/>
      <c r="BU43" s="19"/>
      <c r="BV43" s="19"/>
      <c r="BW43" s="19"/>
      <c r="BX43" s="19"/>
      <c r="BY43" s="19"/>
      <c r="BZ43" s="20"/>
      <c r="CA43" s="18"/>
      <c r="CB43" s="19"/>
      <c r="CC43" s="19"/>
      <c r="CD43" s="19"/>
      <c r="CE43" s="19"/>
      <c r="CF43" s="19"/>
      <c r="CG43" s="19"/>
      <c r="CH43" s="19"/>
      <c r="CI43" s="20"/>
      <c r="CJ43" s="18"/>
      <c r="CK43" s="19"/>
      <c r="CL43" s="19"/>
      <c r="CM43" s="19"/>
      <c r="CN43" s="19"/>
      <c r="CO43" s="19"/>
      <c r="CP43" s="19"/>
      <c r="CQ43" s="19"/>
      <c r="CR43" s="20"/>
      <c r="CS43" s="18"/>
      <c r="CT43" s="19"/>
      <c r="CU43" s="19"/>
      <c r="CV43" s="19"/>
      <c r="CW43" s="19"/>
      <c r="CX43" s="19"/>
      <c r="CY43" s="19"/>
      <c r="CZ43" s="19"/>
      <c r="DA43" s="19"/>
      <c r="DQ43" s="80"/>
      <c r="DR43" s="80"/>
      <c r="DS43" s="80"/>
      <c r="DT43" s="80"/>
      <c r="DU43" s="80"/>
      <c r="DV43" s="80"/>
      <c r="DW43" s="80"/>
      <c r="DX43" s="80"/>
      <c r="DY43" s="80"/>
      <c r="DZ43" s="80"/>
      <c r="EA43" s="80"/>
      <c r="EB43" s="80"/>
    </row>
    <row r="44" spans="1:132" s="3" customFormat="1" ht="27.75" hidden="1" customHeight="1" x14ac:dyDescent="0.2">
      <c r="A44" s="16"/>
      <c r="B44" s="16"/>
      <c r="C44" s="16"/>
      <c r="D44" s="16"/>
      <c r="E44" s="16"/>
      <c r="F44" s="16"/>
      <c r="G44" s="76" t="s">
        <v>263</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c r="AJ44" s="18" t="s">
        <v>274</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20"/>
      <c r="BI44" s="18"/>
      <c r="BJ44" s="19"/>
      <c r="BK44" s="19"/>
      <c r="BL44" s="19"/>
      <c r="BM44" s="19"/>
      <c r="BN44" s="19"/>
      <c r="BO44" s="19"/>
      <c r="BP44" s="19"/>
      <c r="BQ44" s="20"/>
      <c r="BR44" s="18"/>
      <c r="BS44" s="19"/>
      <c r="BT44" s="19"/>
      <c r="BU44" s="19"/>
      <c r="BV44" s="19"/>
      <c r="BW44" s="19"/>
      <c r="BX44" s="19"/>
      <c r="BY44" s="19"/>
      <c r="BZ44" s="20"/>
      <c r="CA44" s="18"/>
      <c r="CB44" s="19"/>
      <c r="CC44" s="19"/>
      <c r="CD44" s="19"/>
      <c r="CE44" s="19"/>
      <c r="CF44" s="19"/>
      <c r="CG44" s="19"/>
      <c r="CH44" s="19"/>
      <c r="CI44" s="20"/>
      <c r="CJ44" s="18"/>
      <c r="CK44" s="19"/>
      <c r="CL44" s="19"/>
      <c r="CM44" s="19"/>
      <c r="CN44" s="19"/>
      <c r="CO44" s="19"/>
      <c r="CP44" s="19"/>
      <c r="CQ44" s="19"/>
      <c r="CR44" s="20"/>
      <c r="CS44" s="18"/>
      <c r="CT44" s="19"/>
      <c r="CU44" s="19"/>
      <c r="CV44" s="19"/>
      <c r="CW44" s="19"/>
      <c r="CX44" s="19"/>
      <c r="CY44" s="19"/>
      <c r="CZ44" s="19"/>
      <c r="DA44" s="19"/>
      <c r="DQ44" s="80"/>
      <c r="DR44" s="80"/>
      <c r="DS44" s="80"/>
      <c r="DT44" s="80"/>
      <c r="DU44" s="80"/>
      <c r="DV44" s="80"/>
      <c r="DW44" s="80"/>
      <c r="DX44" s="80"/>
      <c r="DY44" s="80"/>
      <c r="DZ44" s="80"/>
      <c r="EA44" s="80"/>
      <c r="EB44" s="80"/>
    </row>
    <row r="45" spans="1:132" ht="3" customHeight="1" x14ac:dyDescent="0.25"/>
    <row r="46" spans="1:132" s="9" customFormat="1" ht="11.25" x14ac:dyDescent="0.2">
      <c r="A46" s="10" t="s">
        <v>264</v>
      </c>
      <c r="DQ46" s="82"/>
      <c r="DR46" s="82"/>
      <c r="DS46" s="82"/>
      <c r="DT46" s="82"/>
      <c r="DU46" s="82"/>
      <c r="DV46" s="82"/>
      <c r="DW46" s="82"/>
      <c r="DX46" s="82"/>
      <c r="DY46" s="82"/>
      <c r="DZ46" s="82"/>
      <c r="EA46" s="82"/>
      <c r="EB46" s="82"/>
    </row>
    <row r="47" spans="1:132" s="9" customFormat="1" ht="11.25" x14ac:dyDescent="0.2">
      <c r="A47" s="10" t="s">
        <v>265</v>
      </c>
      <c r="DQ47" s="82"/>
      <c r="DR47" s="82"/>
      <c r="DS47" s="82"/>
      <c r="DT47" s="82"/>
      <c r="DU47" s="82"/>
      <c r="DV47" s="82"/>
      <c r="DW47" s="82"/>
      <c r="DX47" s="82"/>
      <c r="DY47" s="82"/>
      <c r="DZ47" s="82"/>
      <c r="EA47" s="82"/>
      <c r="EB47" s="82"/>
    </row>
    <row r="48" spans="1:132" s="9" customFormat="1" ht="11.25" x14ac:dyDescent="0.2">
      <c r="A48" s="10" t="s">
        <v>266</v>
      </c>
      <c r="DQ48" s="82"/>
      <c r="DR48" s="82"/>
      <c r="DS48" s="82"/>
      <c r="DT48" s="82"/>
      <c r="DU48" s="82"/>
      <c r="DV48" s="82"/>
      <c r="DW48" s="82"/>
      <c r="DX48" s="82"/>
      <c r="DY48" s="82"/>
      <c r="DZ48" s="82"/>
      <c r="EA48" s="82"/>
      <c r="EB48" s="82"/>
    </row>
    <row r="49" spans="1:132" s="9" customFormat="1" ht="11.25" x14ac:dyDescent="0.2">
      <c r="A49" s="10" t="s">
        <v>267</v>
      </c>
      <c r="DQ49" s="82"/>
      <c r="DR49" s="82"/>
      <c r="DS49" s="82"/>
      <c r="DT49" s="82"/>
      <c r="DU49" s="82"/>
      <c r="DV49" s="82"/>
      <c r="DW49" s="82"/>
      <c r="DX49" s="82"/>
      <c r="DY49" s="82"/>
      <c r="DZ49" s="82"/>
      <c r="EA49" s="82"/>
      <c r="EB49" s="82"/>
    </row>
    <row r="51" spans="1:132" s="11" customFormat="1" ht="45" customHeight="1" x14ac:dyDescent="0.2">
      <c r="F51" s="11" t="s">
        <v>268</v>
      </c>
      <c r="V51" s="78" t="s">
        <v>269</v>
      </c>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Q51" s="83"/>
      <c r="DR51" s="83"/>
      <c r="DS51" s="83"/>
      <c r="DT51" s="83"/>
      <c r="DU51" s="83"/>
      <c r="DV51" s="83"/>
      <c r="DW51" s="83"/>
      <c r="DX51" s="83"/>
      <c r="DY51" s="83"/>
      <c r="DZ51" s="83"/>
      <c r="EA51" s="83"/>
      <c r="EB51" s="83"/>
    </row>
    <row r="52" spans="1:132" ht="60" customHeight="1" x14ac:dyDescent="0.25">
      <c r="V52" s="78" t="s">
        <v>270</v>
      </c>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row>
    <row r="53" spans="1:132" ht="3" customHeight="1" x14ac:dyDescent="0.25"/>
  </sheetData>
  <mergeCells count="374">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A12:CI12"/>
    <mergeCell ref="CJ12:CR12"/>
    <mergeCell ref="CS12:DA12"/>
    <mergeCell ref="A11:F11"/>
    <mergeCell ref="G11:AI11"/>
    <mergeCell ref="AJ11:AY11"/>
    <mergeCell ref="AZ11:BH11"/>
    <mergeCell ref="BI11:BQ11"/>
    <mergeCell ref="BR11:BZ11"/>
    <mergeCell ref="CA11:CI11"/>
    <mergeCell ref="CJ11:CR11"/>
    <mergeCell ref="CS11:DA11"/>
    <mergeCell ref="A10:F10"/>
    <mergeCell ref="G10:AI10"/>
    <mergeCell ref="AJ10:AY10"/>
    <mergeCell ref="AZ10:BH10"/>
    <mergeCell ref="BI10:BQ10"/>
    <mergeCell ref="BR10:BZ10"/>
    <mergeCell ref="CA10:CI10"/>
    <mergeCell ref="CJ10:CR10"/>
    <mergeCell ref="CS10:DA10"/>
    <mergeCell ref="A9:F9"/>
    <mergeCell ref="G9:AI9"/>
    <mergeCell ref="AJ9:AY9"/>
    <mergeCell ref="AZ9:BH9"/>
    <mergeCell ref="BI9:BQ9"/>
    <mergeCell ref="BR9:BZ9"/>
    <mergeCell ref="CA9:CI9"/>
    <mergeCell ref="CJ9:CR9"/>
    <mergeCell ref="CS9:DA9"/>
    <mergeCell ref="V51:DA51"/>
    <mergeCell ref="V52:DA52"/>
    <mergeCell ref="BI44:BQ44"/>
    <mergeCell ref="BR44:BZ44"/>
    <mergeCell ref="CA44:CI44"/>
    <mergeCell ref="CJ44:CR44"/>
    <mergeCell ref="BR43:BZ43"/>
    <mergeCell ref="CA43:CI43"/>
    <mergeCell ref="CJ43:CR43"/>
    <mergeCell ref="CS43:DA43"/>
    <mergeCell ref="A44:F44"/>
    <mergeCell ref="G44:AI44"/>
    <mergeCell ref="AJ44:AY44"/>
    <mergeCell ref="AZ44:BH44"/>
    <mergeCell ref="CS42:DA42"/>
    <mergeCell ref="A43:F43"/>
    <mergeCell ref="G43:AI43"/>
    <mergeCell ref="AJ43:AY43"/>
    <mergeCell ref="AZ43:BH43"/>
    <mergeCell ref="BI43:BQ43"/>
    <mergeCell ref="CS44:DA44"/>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I42:BQ42"/>
    <mergeCell ref="BR42:BZ42"/>
    <mergeCell ref="CA42:CI42"/>
    <mergeCell ref="CJ42:CR42"/>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29:BZ29"/>
    <mergeCell ref="CA29:CI29"/>
    <mergeCell ref="CJ29:CR29"/>
    <mergeCell ref="CS29:DA29"/>
    <mergeCell ref="BI28:BQ28"/>
    <mergeCell ref="BR28:BZ28"/>
    <mergeCell ref="CA28:CI28"/>
    <mergeCell ref="CJ28:CR28"/>
    <mergeCell ref="A30:F30"/>
    <mergeCell ref="G30:AI30"/>
    <mergeCell ref="AJ30:AY30"/>
    <mergeCell ref="AZ30:BH30"/>
    <mergeCell ref="CS28:DA28"/>
    <mergeCell ref="A29:F29"/>
    <mergeCell ref="G29:AI29"/>
    <mergeCell ref="AJ29:AY29"/>
    <mergeCell ref="AZ29:BH29"/>
    <mergeCell ref="BI29:BQ29"/>
    <mergeCell ref="BR27:BZ27"/>
    <mergeCell ref="CA27:CI27"/>
    <mergeCell ref="CJ27:CR27"/>
    <mergeCell ref="CS27:DA27"/>
    <mergeCell ref="BI26:BQ26"/>
    <mergeCell ref="BR26:BZ26"/>
    <mergeCell ref="CA26:CI26"/>
    <mergeCell ref="CJ26:CR26"/>
    <mergeCell ref="A28:F28"/>
    <mergeCell ref="G28:AI28"/>
    <mergeCell ref="AJ28:AY28"/>
    <mergeCell ref="AZ28:BH28"/>
    <mergeCell ref="CS26:DA26"/>
    <mergeCell ref="A27:F27"/>
    <mergeCell ref="G27:AI27"/>
    <mergeCell ref="AJ27:AY27"/>
    <mergeCell ref="AZ27:BH27"/>
    <mergeCell ref="BI27:BQ27"/>
    <mergeCell ref="BR25:BZ25"/>
    <mergeCell ref="CA25:CI25"/>
    <mergeCell ref="CJ25:CR25"/>
    <mergeCell ref="CS25:DA25"/>
    <mergeCell ref="BI24:BQ24"/>
    <mergeCell ref="BR24:BZ24"/>
    <mergeCell ref="CA24:CI24"/>
    <mergeCell ref="CJ24:CR24"/>
    <mergeCell ref="A26:F26"/>
    <mergeCell ref="G26:AI26"/>
    <mergeCell ref="AJ26:AY26"/>
    <mergeCell ref="AZ26:BH26"/>
    <mergeCell ref="CS24:DA24"/>
    <mergeCell ref="A25:F25"/>
    <mergeCell ref="G25:AI25"/>
    <mergeCell ref="AJ25:AY25"/>
    <mergeCell ref="AZ25:BH25"/>
    <mergeCell ref="BI25:BQ25"/>
    <mergeCell ref="BR23:BZ23"/>
    <mergeCell ref="CA23:CI23"/>
    <mergeCell ref="CJ23:CR23"/>
    <mergeCell ref="CS23:DA23"/>
    <mergeCell ref="BI22:BQ22"/>
    <mergeCell ref="BR22:BZ22"/>
    <mergeCell ref="CA22:CI22"/>
    <mergeCell ref="CJ22:CR22"/>
    <mergeCell ref="A24:F24"/>
    <mergeCell ref="G24:AI24"/>
    <mergeCell ref="AJ24:AY24"/>
    <mergeCell ref="AZ24:BH24"/>
    <mergeCell ref="CS22:DA22"/>
    <mergeCell ref="A23:F23"/>
    <mergeCell ref="G23:AI23"/>
    <mergeCell ref="AJ23:AY23"/>
    <mergeCell ref="AZ23:BH23"/>
    <mergeCell ref="BI23:BQ23"/>
    <mergeCell ref="BR21:BZ21"/>
    <mergeCell ref="CA21:CI21"/>
    <mergeCell ref="CJ21:CR21"/>
    <mergeCell ref="CS21:DA21"/>
    <mergeCell ref="BI20:BQ20"/>
    <mergeCell ref="BR20:BZ20"/>
    <mergeCell ref="CA20:CI20"/>
    <mergeCell ref="CJ20:CR20"/>
    <mergeCell ref="A22:F22"/>
    <mergeCell ref="G22:AI22"/>
    <mergeCell ref="AJ22:AY22"/>
    <mergeCell ref="AZ22:BH22"/>
    <mergeCell ref="CS20:DA20"/>
    <mergeCell ref="A21:F21"/>
    <mergeCell ref="G21:AI21"/>
    <mergeCell ref="AJ21:AY21"/>
    <mergeCell ref="AZ21:BH21"/>
    <mergeCell ref="BI21:BQ21"/>
    <mergeCell ref="BR19:BZ19"/>
    <mergeCell ref="CA19:CI19"/>
    <mergeCell ref="CJ19:CR19"/>
    <mergeCell ref="CS19:DA19"/>
    <mergeCell ref="BI18:BQ18"/>
    <mergeCell ref="BR18:BZ18"/>
    <mergeCell ref="CA18:CI18"/>
    <mergeCell ref="CJ18:CR18"/>
    <mergeCell ref="A20:F20"/>
    <mergeCell ref="G20:AI20"/>
    <mergeCell ref="AJ20:AY20"/>
    <mergeCell ref="AZ20:BH20"/>
    <mergeCell ref="CS18:DA18"/>
    <mergeCell ref="A19:F19"/>
    <mergeCell ref="G19:AI19"/>
    <mergeCell ref="AJ19:AY19"/>
    <mergeCell ref="AZ19:BH19"/>
    <mergeCell ref="BI19:BQ19"/>
    <mergeCell ref="BR17:BZ17"/>
    <mergeCell ref="CA17:CI17"/>
    <mergeCell ref="CJ17:CR17"/>
    <mergeCell ref="CS17:DA17"/>
    <mergeCell ref="BI16:BQ16"/>
    <mergeCell ref="BR16:BZ16"/>
    <mergeCell ref="CA16:CI16"/>
    <mergeCell ref="CJ16:CR16"/>
    <mergeCell ref="A18:F18"/>
    <mergeCell ref="G18:AI18"/>
    <mergeCell ref="AJ18:AY18"/>
    <mergeCell ref="AZ18:BH18"/>
    <mergeCell ref="CS16:DA16"/>
    <mergeCell ref="A17:F17"/>
    <mergeCell ref="G17:AI17"/>
    <mergeCell ref="AJ17:AY17"/>
    <mergeCell ref="AZ17:BH17"/>
    <mergeCell ref="BI17:BQ17"/>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Орешкина Анна Сергеевна</cp:lastModifiedBy>
  <cp:lastPrinted>2020-04-17T02:09:53Z</cp:lastPrinted>
  <dcterms:created xsi:type="dcterms:W3CDTF">2011-01-11T10:25:48Z</dcterms:created>
  <dcterms:modified xsi:type="dcterms:W3CDTF">2023-04-24T02:28:52Z</dcterms:modified>
</cp:coreProperties>
</file>