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9\4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17" i="2" l="1"/>
  <c r="E18" i="1" l="1"/>
  <c r="E20" i="2" l="1"/>
  <c r="E16" i="2"/>
  <c r="E11" i="2"/>
  <c r="F11" i="1"/>
  <c r="G11" i="1"/>
  <c r="H11" i="1"/>
  <c r="I11" i="1"/>
  <c r="E11" i="1"/>
  <c r="H14" i="2" l="1"/>
  <c r="F18" i="1"/>
  <c r="F19" i="1" s="1"/>
  <c r="G18" i="1"/>
  <c r="G19" i="1" s="1"/>
  <c r="H18" i="1"/>
  <c r="H19" i="1" s="1"/>
  <c r="I18" i="1"/>
  <c r="I19" i="1" s="1"/>
  <c r="E19" i="1"/>
  <c r="J14" i="1"/>
  <c r="A29" i="1"/>
  <c r="A3" i="1"/>
  <c r="A5" i="2"/>
  <c r="K14" i="1"/>
  <c r="E12" i="2" l="1"/>
  <c r="E13" i="2" s="1"/>
  <c r="E18" i="2"/>
  <c r="K19" i="1"/>
  <c r="J18" i="1"/>
  <c r="J19" i="1" s="1"/>
  <c r="K18" i="1"/>
  <c r="H16" i="2" l="1"/>
  <c r="H18" i="2" s="1"/>
</calcChain>
</file>

<file path=xl/sharedStrings.xml><?xml version="1.0" encoding="utf-8"?>
<sst xmlns="http://schemas.openxmlformats.org/spreadsheetml/2006/main" count="146" uniqueCount="80">
  <si>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</si>
  <si>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</si>
  <si>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</si>
  <si>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</si>
  <si>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</si>
  <si>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</si>
  <si>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</si>
  <si>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</si>
  <si>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</si>
  <si>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</si>
  <si>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</si>
  <si>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</si>
  <si>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</si>
  <si>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</si>
  <si>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</si>
  <si>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</si>
  <si>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</si>
  <si>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</si>
  <si>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</si>
  <si>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</si>
  <si>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</si>
  <si>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</si>
  <si>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</si>
  <si>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</si>
  <si>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</si>
  <si>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</si>
  <si>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</si>
  <si>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</si>
  <si>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</si>
  <si>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</si>
  <si>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</si>
  <si>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</si>
  <si>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</si>
  <si>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</si>
  <si>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</si>
  <si>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</si>
  <si>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</si>
  <si>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</si>
  <si>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</si>
  <si>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</si>
  <si>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</si>
  <si>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</si>
  <si>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</si>
  <si>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</si>
  <si>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</si>
  <si>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</si>
  <si>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</si>
  <si>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</si>
  <si>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</si>
  <si>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</si>
  <si>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</si>
  <si>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</si>
  <si>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</si>
  <si>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</si>
  <si>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</si>
  <si>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</si>
  <si>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</si>
  <si>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</si>
  <si>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</si>
  <si>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</si>
  <si>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</si>
  <si>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</si>
  <si>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</si>
  <si>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</si>
  <si>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</si>
  <si>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</si>
  <si>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</si>
  <si>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</si>
  <si>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</si>
  <si>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</si>
  <si>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</si>
  <si>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</si>
  <si>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</si>
  <si>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</si>
  <si>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</si>
  <si>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</si>
  <si>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* Данные заполняются по итогам 1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</si>
  <si>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* Данные заполняются по итогам 2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</si>
  <si>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</si>
  <si>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Информация о фактически сложившихся ценах и объёмах потребления топлива по итогам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</si>
</sst>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8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7" borderId="24" xfId="0" applyNumberFormat="1" applyFont="1" applyFill="1" applyBorder="1" applyAlignment="1">
      <alignment horizontal="center" vertical="center" wrapText="1"/>
    </xf>
    <xf numFmtId="4" fontId="19" fillId="7" borderId="22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6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6" xfId="26" applyFont="1" applyBorder="1" applyAlignment="1" applyProtection="1">
      <alignment horizontal="center" vertical="center" wrapText="1"/>
    </xf>
    <xf numFmtId="0" fontId="4" fillId="0" borderId="40" xfId="26" applyFont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6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85" zoomScaleNormal="85" workbookViewId="0">
      <selection activeCell="E19" sqref="E19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60" t="s">
        <v>0</v>
      </c>
    </row>
    <row r="3" spans="1:11" ht="37.9" customHeight="1">
      <c r="A3" s="73" t="str">
        <f>'Приложение №2'!A3:E3</f>
        <v>Информация о фактически сложившихся ценах и объёмах потребления топлива по итогам 4 квартал 2019 года</v>
      </c>
      <c r="B3" s="73"/>
      <c r="C3" s="73"/>
      <c r="D3" s="73"/>
      <c r="E3" s="73"/>
      <c r="F3" s="73"/>
      <c r="G3" s="73"/>
      <c r="H3" s="73"/>
      <c r="I3" s="73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60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4" t="s">
        <v>3</v>
      </c>
      <c r="B8" s="75"/>
      <c r="C8" s="75"/>
      <c r="D8" s="75"/>
      <c r="E8" s="78" t="s">
        <v>4</v>
      </c>
      <c r="F8" s="78" t="s">
        <v>5</v>
      </c>
      <c r="G8" s="78" t="s">
        <v>6</v>
      </c>
      <c r="H8" s="78" t="s">
        <v>7</v>
      </c>
      <c r="I8" s="80" t="s">
        <v>8</v>
      </c>
    </row>
    <row r="9" spans="1:11" ht="29.45" customHeight="1" thickBot="1">
      <c r="A9" s="76"/>
      <c r="B9" s="77"/>
      <c r="C9" s="77"/>
      <c r="D9" s="77"/>
      <c r="E9" s="79"/>
      <c r="F9" s="79"/>
      <c r="G9" s="79"/>
      <c r="H9" s="79"/>
      <c r="I9" s="81"/>
    </row>
    <row r="10" spans="1:11" ht="21.6" customHeight="1" thickBot="1">
      <c r="A10" s="86" t="s">
        <v>9</v>
      </c>
      <c r="B10" s="89" t="s">
        <v>10</v>
      </c>
      <c r="C10" s="40" t="s">
        <v>11</v>
      </c>
      <c r="D10" s="41" t="s">
        <v>12</v>
      </c>
      <c r="E10" s="48">
        <v>580.69000000000005</v>
      </c>
      <c r="F10" s="48">
        <v>580.69000000000005</v>
      </c>
      <c r="G10" s="48">
        <v>580.69000000000005</v>
      </c>
      <c r="H10" s="48">
        <v>580.69000000000005</v>
      </c>
      <c r="I10" s="48">
        <v>580.69000000000005</v>
      </c>
    </row>
    <row r="11" spans="1:11" ht="21.6" customHeight="1">
      <c r="A11" s="87"/>
      <c r="B11" s="90"/>
      <c r="C11" s="2" t="s">
        <v>13</v>
      </c>
      <c r="D11" s="3" t="s">
        <v>14</v>
      </c>
      <c r="E11" s="49">
        <f>E10*1.2</f>
        <v>696.82800000000009</v>
      </c>
      <c r="F11" s="49">
        <f t="shared" ref="F11:I11" si="0">F10*1.2</f>
        <v>696.82800000000009</v>
      </c>
      <c r="G11" s="49">
        <f t="shared" si="0"/>
        <v>696.82800000000009</v>
      </c>
      <c r="H11" s="49">
        <f t="shared" si="0"/>
        <v>696.82800000000009</v>
      </c>
      <c r="I11" s="50">
        <f t="shared" si="0"/>
        <v>696.82800000000009</v>
      </c>
    </row>
    <row r="12" spans="1:11" ht="21.6" customHeight="1">
      <c r="A12" s="87"/>
      <c r="B12" s="91" t="s">
        <v>15</v>
      </c>
      <c r="C12" s="2" t="s">
        <v>11</v>
      </c>
      <c r="D12" s="3" t="s">
        <v>16</v>
      </c>
      <c r="E12" s="51" t="s">
        <v>67</v>
      </c>
      <c r="F12" s="51" t="s">
        <v>67</v>
      </c>
      <c r="G12" s="51" t="s">
        <v>67</v>
      </c>
      <c r="H12" s="51" t="s">
        <v>67</v>
      </c>
      <c r="I12" s="52" t="s">
        <v>67</v>
      </c>
    </row>
    <row r="13" spans="1:11" ht="21.6" customHeight="1">
      <c r="A13" s="87"/>
      <c r="B13" s="91"/>
      <c r="C13" s="2" t="s">
        <v>13</v>
      </c>
      <c r="D13" s="3" t="s">
        <v>17</v>
      </c>
      <c r="E13" s="51" t="s">
        <v>67</v>
      </c>
      <c r="F13" s="51" t="s">
        <v>67</v>
      </c>
      <c r="G13" s="51" t="s">
        <v>67</v>
      </c>
      <c r="H13" s="51" t="s">
        <v>67</v>
      </c>
      <c r="I13" s="52" t="s">
        <v>67</v>
      </c>
    </row>
    <row r="14" spans="1:11" ht="29.45" customHeight="1" thickBot="1">
      <c r="A14" s="87"/>
      <c r="B14" s="94" t="s">
        <v>18</v>
      </c>
      <c r="C14" s="95"/>
      <c r="D14" s="42" t="s">
        <v>19</v>
      </c>
      <c r="E14" s="67">
        <v>55</v>
      </c>
      <c r="F14" s="67">
        <v>358</v>
      </c>
      <c r="G14" s="67">
        <v>36</v>
      </c>
      <c r="H14" s="67">
        <v>36</v>
      </c>
      <c r="I14" s="68">
        <v>144</v>
      </c>
      <c r="J14" t="b">
        <f>[1]TDSheet!$N$304=SUM(E14:I14)</f>
        <v>0</v>
      </c>
      <c r="K14" s="39">
        <f>E14+F14+G14+H14+I14</f>
        <v>629</v>
      </c>
    </row>
    <row r="15" spans="1:11" ht="29.45" customHeight="1" thickBot="1">
      <c r="A15" s="87"/>
      <c r="B15" s="89" t="s">
        <v>20</v>
      </c>
      <c r="C15" s="40" t="s">
        <v>11</v>
      </c>
      <c r="D15" s="41" t="s">
        <v>21</v>
      </c>
      <c r="E15" s="55" t="s">
        <v>67</v>
      </c>
      <c r="F15" s="55" t="s">
        <v>67</v>
      </c>
      <c r="G15" s="55" t="s">
        <v>67</v>
      </c>
      <c r="H15" s="55" t="s">
        <v>67</v>
      </c>
      <c r="I15" s="56" t="s">
        <v>67</v>
      </c>
      <c r="K15" s="39"/>
    </row>
    <row r="16" spans="1:11" ht="29.45" customHeight="1">
      <c r="A16" s="87"/>
      <c r="B16" s="90"/>
      <c r="C16" s="2" t="s">
        <v>13</v>
      </c>
      <c r="D16" s="3" t="s">
        <v>22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K16" s="39"/>
    </row>
    <row r="17" spans="1:11" ht="41.45" customHeight="1" thickBot="1">
      <c r="A17" s="87"/>
      <c r="B17" s="94" t="s">
        <v>23</v>
      </c>
      <c r="C17" s="95"/>
      <c r="D17" s="42" t="s">
        <v>24</v>
      </c>
      <c r="E17" s="53" t="s">
        <v>67</v>
      </c>
      <c r="F17" s="53" t="s">
        <v>67</v>
      </c>
      <c r="G17" s="53" t="s">
        <v>67</v>
      </c>
      <c r="H17" s="53" t="s">
        <v>67</v>
      </c>
      <c r="I17" s="54" t="s">
        <v>67</v>
      </c>
      <c r="K17" s="39"/>
    </row>
    <row r="18" spans="1:11" ht="29.45" customHeight="1" thickBot="1">
      <c r="A18" s="87"/>
      <c r="B18" s="92" t="s">
        <v>25</v>
      </c>
      <c r="C18" s="40" t="s">
        <v>11</v>
      </c>
      <c r="D18" s="41" t="s">
        <v>26</v>
      </c>
      <c r="E18" s="57">
        <f>(E10*E14)/1000</f>
        <v>31.937950000000004</v>
      </c>
      <c r="F18" s="57">
        <f>(F10*F14)/1000</f>
        <v>207.88702000000001</v>
      </c>
      <c r="G18" s="57">
        <f>(G10*G14)/1000</f>
        <v>20.904840000000004</v>
      </c>
      <c r="H18" s="57">
        <f>(H10*H14)/1000</f>
        <v>20.904840000000004</v>
      </c>
      <c r="I18" s="63">
        <f>(I10*I14)/1000</f>
        <v>83.619360000000015</v>
      </c>
      <c r="J18" s="12">
        <f>SUM(E18:I18)</f>
        <v>365.25400999999999</v>
      </c>
      <c r="K18" s="39">
        <f>E18+F18+G18+H18+I18</f>
        <v>365.25400999999999</v>
      </c>
    </row>
    <row r="19" spans="1:11" ht="29.45" customHeight="1" thickBot="1">
      <c r="A19" s="87"/>
      <c r="B19" s="93"/>
      <c r="C19" s="44" t="s">
        <v>13</v>
      </c>
      <c r="D19" s="42" t="s">
        <v>27</v>
      </c>
      <c r="E19" s="58">
        <f>E18*1.2</f>
        <v>38.325540000000004</v>
      </c>
      <c r="F19" s="58">
        <f t="shared" ref="F19:I19" si="1">F18*1.2</f>
        <v>249.46442400000001</v>
      </c>
      <c r="G19" s="58">
        <f t="shared" si="1"/>
        <v>25.085808000000004</v>
      </c>
      <c r="H19" s="58">
        <f t="shared" si="1"/>
        <v>25.085808000000004</v>
      </c>
      <c r="I19" s="59">
        <f t="shared" si="1"/>
        <v>100.34323200000001</v>
      </c>
      <c r="J19" s="43">
        <f t="shared" ref="J19" si="2">J18*1.18</f>
        <v>430.99973179999995</v>
      </c>
      <c r="K19" s="39">
        <f>E19+F19+G19+H19+I19</f>
        <v>438.30481199999997</v>
      </c>
    </row>
    <row r="20" spans="1:11" ht="43.9" customHeight="1" thickBot="1">
      <c r="A20" s="88"/>
      <c r="B20" s="96" t="s">
        <v>28</v>
      </c>
      <c r="C20" s="97"/>
      <c r="D20" s="45" t="s">
        <v>29</v>
      </c>
      <c r="E20" s="64">
        <v>7900</v>
      </c>
      <c r="F20" s="64">
        <v>7900</v>
      </c>
      <c r="G20" s="64">
        <v>7900</v>
      </c>
      <c r="H20" s="64">
        <v>7900</v>
      </c>
      <c r="I20" s="65">
        <v>7900</v>
      </c>
    </row>
    <row r="21" spans="1:11" ht="29.45" customHeight="1" thickBot="1">
      <c r="A21" s="82" t="s">
        <v>30</v>
      </c>
      <c r="B21" s="83"/>
      <c r="C21" s="83"/>
      <c r="D21" s="45"/>
      <c r="E21" s="46"/>
      <c r="F21" s="46"/>
      <c r="G21" s="46"/>
      <c r="H21" s="46"/>
      <c r="I21" s="34"/>
    </row>
    <row r="22" spans="1:11" ht="7.9" customHeight="1"/>
    <row r="23" spans="1:11" ht="22.15" customHeight="1">
      <c r="A23" s="84" t="s">
        <v>76</v>
      </c>
      <c r="B23" s="84"/>
      <c r="C23" s="84"/>
      <c r="D23" s="84"/>
      <c r="E23" s="84"/>
      <c r="F23" s="84"/>
      <c r="G23" s="84"/>
      <c r="H23" s="84"/>
      <c r="I23" s="84"/>
    </row>
    <row r="24" spans="1:11" ht="44.45" customHeight="1">
      <c r="A24" s="84"/>
      <c r="B24" s="84"/>
      <c r="C24" s="84"/>
      <c r="D24" s="84"/>
      <c r="E24" s="84"/>
      <c r="F24" s="84"/>
      <c r="G24" s="84"/>
      <c r="H24" s="84"/>
      <c r="I24" s="84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5" t="str">
        <f>'Приложение №2'!A41:F41</f>
        <v>Исполнитель Начальник ПТУ Бортников И.А. /________________/ Тел. (38259) 6-60-05</v>
      </c>
      <c r="B29" s="85"/>
      <c r="C29" s="85"/>
      <c r="D29" s="85"/>
      <c r="E29" s="85"/>
      <c r="F29" s="85"/>
      <c r="G29" s="85"/>
      <c r="H29" s="85"/>
      <c r="I29" s="85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5"/>
      <c r="B31" s="85"/>
      <c r="C31" s="85"/>
      <c r="D31" s="85"/>
      <c r="E31" s="85"/>
      <c r="F31" s="85"/>
      <c r="G31" s="85"/>
      <c r="H31" s="85"/>
      <c r="I31" s="85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80" zoomScaleNormal="100" zoomScaleSheetLayoutView="80" workbookViewId="0">
      <selection activeCell="F15" sqref="F15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3" t="s">
        <v>79</v>
      </c>
      <c r="B3" s="73"/>
      <c r="C3" s="73"/>
      <c r="D3" s="73"/>
      <c r="E3" s="73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98" t="s">
        <v>3</v>
      </c>
      <c r="B8" s="99"/>
      <c r="C8" s="99"/>
      <c r="D8" s="99"/>
      <c r="E8" s="102" t="s">
        <v>34</v>
      </c>
    </row>
    <row r="9" spans="1:9" ht="19.899999999999999" customHeight="1" thickBot="1">
      <c r="A9" s="100"/>
      <c r="B9" s="101"/>
      <c r="C9" s="101"/>
      <c r="D9" s="101"/>
      <c r="E9" s="103"/>
    </row>
    <row r="10" spans="1:9" ht="30" customHeight="1" thickBot="1">
      <c r="A10" s="104" t="s">
        <v>35</v>
      </c>
      <c r="B10" s="106" t="s">
        <v>36</v>
      </c>
      <c r="C10" s="16" t="s">
        <v>11</v>
      </c>
      <c r="D10" s="17" t="s">
        <v>12</v>
      </c>
      <c r="E10" s="66">
        <v>19937.330000000002</v>
      </c>
    </row>
    <row r="11" spans="1:9" ht="30" customHeight="1">
      <c r="A11" s="105"/>
      <c r="B11" s="107"/>
      <c r="C11" s="8" t="s">
        <v>13</v>
      </c>
      <c r="D11" s="9" t="s">
        <v>14</v>
      </c>
      <c r="E11" s="62">
        <f>E10*1.2</f>
        <v>23924.796000000002</v>
      </c>
    </row>
    <row r="12" spans="1:9" ht="30" customHeight="1">
      <c r="A12" s="105"/>
      <c r="B12" s="108" t="s">
        <v>75</v>
      </c>
      <c r="C12" s="8" t="s">
        <v>11</v>
      </c>
      <c r="D12" s="9" t="s">
        <v>16</v>
      </c>
      <c r="E12" s="62">
        <f>E10+E17</f>
        <v>21139.255613294648</v>
      </c>
      <c r="F12" s="47"/>
    </row>
    <row r="13" spans="1:9" ht="30" customHeight="1">
      <c r="A13" s="105"/>
      <c r="B13" s="108"/>
      <c r="C13" s="8" t="s">
        <v>13</v>
      </c>
      <c r="D13" s="9" t="s">
        <v>17</v>
      </c>
      <c r="E13" s="62">
        <f>E12*1.2</f>
        <v>25367.106735953577</v>
      </c>
      <c r="F13" s="47"/>
      <c r="H13" s="13" t="s">
        <v>70</v>
      </c>
    </row>
    <row r="14" spans="1:9" ht="28.9" customHeight="1">
      <c r="A14" s="105"/>
      <c r="B14" s="108" t="s">
        <v>37</v>
      </c>
      <c r="C14" s="109"/>
      <c r="D14" s="9" t="s">
        <v>38</v>
      </c>
      <c r="E14" s="62">
        <v>125</v>
      </c>
      <c r="F14" s="47"/>
      <c r="H14">
        <f>E14*E10/1000</f>
        <v>2492.1662500000002</v>
      </c>
    </row>
    <row r="15" spans="1:9" ht="26.25" customHeight="1" thickBot="1">
      <c r="A15" s="105"/>
      <c r="B15" s="110" t="s">
        <v>39</v>
      </c>
      <c r="C15" s="8" t="s">
        <v>11</v>
      </c>
      <c r="D15" s="9" t="s">
        <v>40</v>
      </c>
      <c r="E15" s="62">
        <v>1765.9777799999999</v>
      </c>
      <c r="F15" s="47"/>
      <c r="H15" s="13" t="s">
        <v>71</v>
      </c>
    </row>
    <row r="16" spans="1:9" ht="29.25" customHeight="1" thickBot="1">
      <c r="A16" s="105"/>
      <c r="B16" s="111"/>
      <c r="C16" s="18" t="s">
        <v>13</v>
      </c>
      <c r="D16" s="19" t="s">
        <v>41</v>
      </c>
      <c r="E16" s="61">
        <f>E15*1.2</f>
        <v>2119.1733359999998</v>
      </c>
      <c r="F16" s="47"/>
      <c r="H16" s="12">
        <f>E15-H14</f>
        <v>-726.18847000000028</v>
      </c>
      <c r="I16" s="12"/>
    </row>
    <row r="17" spans="1:8" ht="25.9" customHeight="1" thickBot="1">
      <c r="A17" s="105"/>
      <c r="B17" s="112" t="s">
        <v>42</v>
      </c>
      <c r="C17" s="20" t="s">
        <v>11</v>
      </c>
      <c r="D17" s="21" t="s">
        <v>43</v>
      </c>
      <c r="E17" s="70">
        <f>(E19/E21)*1000</f>
        <v>1201.9256132946452</v>
      </c>
      <c r="F17" s="47"/>
      <c r="H17" t="s">
        <v>72</v>
      </c>
    </row>
    <row r="18" spans="1:8" ht="25.9" customHeight="1">
      <c r="A18" s="105"/>
      <c r="B18" s="113"/>
      <c r="C18" s="14" t="s">
        <v>13</v>
      </c>
      <c r="D18" s="15" t="s">
        <v>44</v>
      </c>
      <c r="E18" s="71">
        <f>E17*1.2</f>
        <v>1442.3107359535743</v>
      </c>
      <c r="F18" s="47"/>
      <c r="H18" s="47">
        <f>H16*1000/E14</f>
        <v>-5809.5077600000022</v>
      </c>
    </row>
    <row r="19" spans="1:8" ht="25.9" customHeight="1">
      <c r="A19" s="105"/>
      <c r="B19" s="114" t="s">
        <v>45</v>
      </c>
      <c r="C19" s="14" t="s">
        <v>11</v>
      </c>
      <c r="D19" s="15" t="s">
        <v>46</v>
      </c>
      <c r="E19" s="62">
        <v>182.26</v>
      </c>
      <c r="F19" s="47"/>
    </row>
    <row r="20" spans="1:8" ht="25.9" customHeight="1">
      <c r="A20" s="105"/>
      <c r="B20" s="114"/>
      <c r="C20" s="14" t="s">
        <v>13</v>
      </c>
      <c r="D20" s="15" t="s">
        <v>47</v>
      </c>
      <c r="E20" s="69">
        <f>E19*1.2</f>
        <v>218.71199999999999</v>
      </c>
      <c r="F20" s="47"/>
    </row>
    <row r="21" spans="1:8" ht="29.45" customHeight="1" thickBot="1">
      <c r="A21" s="105"/>
      <c r="B21" s="115" t="s">
        <v>74</v>
      </c>
      <c r="C21" s="116"/>
      <c r="D21" s="19" t="s">
        <v>48</v>
      </c>
      <c r="E21" s="72">
        <v>151.63999999999999</v>
      </c>
      <c r="F21" s="47"/>
    </row>
    <row r="22" spans="1:8" ht="25.9" customHeight="1" thickBot="1">
      <c r="A22" s="105"/>
      <c r="B22" s="112" t="s">
        <v>49</v>
      </c>
      <c r="C22" s="16" t="s">
        <v>11</v>
      </c>
      <c r="D22" s="17" t="s">
        <v>50</v>
      </c>
      <c r="E22" s="22" t="s">
        <v>67</v>
      </c>
    </row>
    <row r="23" spans="1:8" ht="25.9" customHeight="1">
      <c r="A23" s="105"/>
      <c r="B23" s="113"/>
      <c r="C23" s="8" t="s">
        <v>13</v>
      </c>
      <c r="D23" s="9" t="s">
        <v>51</v>
      </c>
      <c r="E23" s="23" t="s">
        <v>67</v>
      </c>
    </row>
    <row r="24" spans="1:8" ht="25.9" customHeight="1">
      <c r="A24" s="105"/>
      <c r="B24" s="117" t="s">
        <v>52</v>
      </c>
      <c r="C24" s="8" t="s">
        <v>11</v>
      </c>
      <c r="D24" s="9" t="s">
        <v>53</v>
      </c>
      <c r="E24" s="23" t="s">
        <v>67</v>
      </c>
    </row>
    <row r="25" spans="1:8" ht="25.9" customHeight="1">
      <c r="A25" s="105"/>
      <c r="B25" s="117"/>
      <c r="C25" s="8" t="s">
        <v>13</v>
      </c>
      <c r="D25" s="9" t="s">
        <v>54</v>
      </c>
      <c r="E25" s="23" t="s">
        <v>67</v>
      </c>
    </row>
    <row r="26" spans="1:8" ht="30.6" customHeight="1" thickBot="1">
      <c r="A26" s="105"/>
      <c r="B26" s="118" t="s">
        <v>55</v>
      </c>
      <c r="C26" s="119"/>
      <c r="D26" s="24" t="s">
        <v>56</v>
      </c>
      <c r="E26" s="25" t="s">
        <v>67</v>
      </c>
    </row>
    <row r="27" spans="1:8" ht="25.9" customHeight="1">
      <c r="A27" s="105"/>
      <c r="B27" s="120" t="s">
        <v>57</v>
      </c>
      <c r="C27" s="28" t="s">
        <v>11</v>
      </c>
      <c r="D27" s="29" t="s">
        <v>58</v>
      </c>
      <c r="E27" s="30" t="s">
        <v>67</v>
      </c>
    </row>
    <row r="28" spans="1:8" ht="30" customHeight="1">
      <c r="A28" s="105"/>
      <c r="B28" s="121"/>
      <c r="C28" s="26" t="s">
        <v>13</v>
      </c>
      <c r="D28" s="27" t="s">
        <v>59</v>
      </c>
      <c r="E28" s="23" t="s">
        <v>67</v>
      </c>
    </row>
    <row r="29" spans="1:8" ht="25.9" customHeight="1">
      <c r="A29" s="105"/>
      <c r="B29" s="121" t="s">
        <v>60</v>
      </c>
      <c r="C29" s="26" t="s">
        <v>11</v>
      </c>
      <c r="D29" s="27" t="s">
        <v>61</v>
      </c>
      <c r="E29" s="23" t="s">
        <v>67</v>
      </c>
    </row>
    <row r="30" spans="1:8" ht="25.9" customHeight="1">
      <c r="A30" s="105"/>
      <c r="B30" s="121"/>
      <c r="C30" s="26" t="s">
        <v>13</v>
      </c>
      <c r="D30" s="27" t="s">
        <v>62</v>
      </c>
      <c r="E30" s="23" t="s">
        <v>67</v>
      </c>
    </row>
    <row r="31" spans="1:8" ht="30.6" customHeight="1" thickBot="1">
      <c r="A31" s="105"/>
      <c r="B31" s="122" t="s">
        <v>63</v>
      </c>
      <c r="C31" s="123"/>
      <c r="D31" s="31" t="s">
        <v>64</v>
      </c>
      <c r="E31" s="32" t="s">
        <v>67</v>
      </c>
    </row>
    <row r="32" spans="1:8" ht="25.9" customHeight="1" thickBot="1">
      <c r="A32" s="105"/>
      <c r="B32" s="124" t="s">
        <v>65</v>
      </c>
      <c r="C32" s="125"/>
      <c r="D32" s="33" t="s">
        <v>29</v>
      </c>
      <c r="E32" s="61">
        <v>9500</v>
      </c>
    </row>
    <row r="33" spans="1:6" ht="25.9" customHeight="1" thickBot="1">
      <c r="A33" s="105"/>
      <c r="B33" s="126" t="s">
        <v>66</v>
      </c>
      <c r="C33" s="127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84" t="s">
        <v>77</v>
      </c>
      <c r="B35" s="84"/>
      <c r="C35" s="84"/>
      <c r="D35" s="84"/>
      <c r="E35" s="84"/>
    </row>
    <row r="36" spans="1:6" ht="39.6" customHeight="1">
      <c r="A36" s="84"/>
      <c r="B36" s="84"/>
      <c r="C36" s="84"/>
      <c r="D36" s="84"/>
      <c r="E36" s="84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5" t="s">
        <v>78</v>
      </c>
      <c r="B41" s="85"/>
      <c r="C41" s="85"/>
      <c r="D41" s="85"/>
      <c r="E41" s="85"/>
      <c r="F41" s="85"/>
    </row>
    <row r="42" spans="1:6">
      <c r="A42" s="6"/>
      <c r="B42" s="6"/>
      <c r="C42" s="6"/>
      <c r="D42" s="7"/>
      <c r="E42" s="7"/>
      <c r="F42" s="7"/>
    </row>
    <row r="43" spans="1:6" ht="15.75">
      <c r="A43" s="85"/>
      <c r="B43" s="85"/>
      <c r="C43" s="85"/>
      <c r="D43" s="85"/>
      <c r="E43" s="85"/>
      <c r="F43" s="85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Драгомерецкая Ярослава Константиновна</cp:lastModifiedBy>
  <cp:lastPrinted>2019-06-17T02:19:10Z</cp:lastPrinted>
  <dcterms:created xsi:type="dcterms:W3CDTF">2013-08-14T05:09:02Z</dcterms:created>
  <dcterms:modified xsi:type="dcterms:W3CDTF">2020-01-10T03:25:35Z</dcterms:modified>
</cp:coreProperties>
</file>