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риложение №1" sheetId="1" r:id="rId1"/>
    <sheet name="Приложение №2" sheetId="2" r:id="rId2"/>
  </sheets>
  <externalReferences>
    <externalReference r:id="rId5"/>
    <externalReference r:id="rId6"/>
  </externalReferences>
  <definedNames>
    <definedName name="god">#REF!</definedName>
    <definedName name="_xlnm.Print_Area" localSheetId="1">'Приложение №2'!$A$1:$E$43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Надыкто А.С.</author>
  </authors>
  <commentList>
    <comment ref="B14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</commentList>
</comments>
</file>

<file path=xl/comments2.xml><?xml version="1.0" encoding="utf-8"?>
<comments xmlns="http://schemas.openxmlformats.org/spreadsheetml/2006/main">
  <authors>
    <author>Надыкто А.С.</author>
  </authors>
  <commentList>
    <comment ref="B32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Средняя цена за 1 квартал 2014 года с формы по топливу
</t>
        </r>
      </text>
    </comment>
    <comment ref="B12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из 1С</t>
        </r>
      </text>
    </comment>
    <comment ref="B15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  <comment ref="B14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</commentList>
</comments>
</file>

<file path=xl/sharedStrings.xml><?xml version="1.0" encoding="utf-8"?>
<sst xmlns="http://schemas.openxmlformats.org/spreadsheetml/2006/main" count="170" uniqueCount="81">
  <si>
    <t>Приложение 1</t>
  </si>
  <si>
    <r>
      <t xml:space="preserve">Организация </t>
    </r>
    <r>
      <rPr>
        <u val="single"/>
        <sz val="11"/>
        <rFont val="Arial Cyr"/>
        <family val="2"/>
      </rPr>
      <t>ООО «Энергонефть Томск»</t>
    </r>
  </si>
  <si>
    <r>
      <t xml:space="preserve">Вид топлива </t>
    </r>
    <r>
      <rPr>
        <u val="single"/>
        <sz val="11"/>
        <rFont val="Arial Cyr"/>
        <family val="2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</si>
  <si>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</rPr>
      <t>)</t>
    </r>
  </si>
  <si>
    <t>Котельная Чкаловского м/р</t>
  </si>
  <si>
    <t>Котельная Малореченского м/р</t>
  </si>
  <si>
    <t>Котельная ЦТП</t>
  </si>
  <si>
    <t>Котельная №1 п.Игол</t>
  </si>
  <si>
    <t>Котельная Крапивинского м/р</t>
  </si>
  <si>
    <t>Котельная №1, 2 п.Пионерный</t>
  </si>
  <si>
    <t>Котельная Ломовое м/р</t>
  </si>
  <si>
    <t>Котельная Лугинецкого м/р</t>
  </si>
  <si>
    <t>Котельная Герасимовского м/р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</si>
  <si>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</si>
  <si>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</rPr>
      <t>без учёта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</si>
  <si>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</si>
  <si>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</si>
  <si>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</si>
  <si>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</si>
  <si>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</rPr>
      <t>с учётом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</si>
  <si>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</si>
  <si>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</si>
  <si>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</rPr>
      <t>3</t>
    </r>
    <r>
      <rPr>
        <sz val="11"/>
        <rFont val="Arial Cyr"/>
        <family val="2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</si>
  <si>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</si>
  <si>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</si>
  <si>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</si>
  <si>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</si>
  <si>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</si>
  <si>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</si>
  <si>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</rPr>
      <t>с учётом транспортировки</t>
    </r>
    <r>
      <rPr>
        <sz val="11"/>
        <rFont val="Arial Cyr"/>
        <family val="2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</si>
  <si>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</si>
  <si>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</si>
  <si>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</si>
  <si>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</si>
  <si>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</rPr>
      <t>**</t>
    </r>
  </si>
  <si>
    <t>** В разделе «комментарии» в обязательном порядке  даются пояснения по незаполненным строкам и т.д.</t>
  </si>
  <si>
    <t>М.П.</t>
  </si>
  <si>
    <t>Приложение 2</t>
  </si>
  <si>
    <r>
      <t xml:space="preserve">Вид топлива </t>
    </r>
    <r>
      <rPr>
        <u val="single"/>
        <sz val="11"/>
        <rFont val="Arial Cyr"/>
        <family val="2"/>
      </rPr>
      <t>нефть</t>
    </r>
  </si>
  <si>
    <t>Котельная база 9 км.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</si>
  <si>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</si>
  <si>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</rPr>
      <t>без учёта транспортировки</t>
    </r>
    <r>
      <rPr>
        <sz val="10"/>
        <rFont val="Tahoma"/>
        <family val="2"/>
      </rPr>
      <t xml:space="preserve"> (руб./т</t>
    </r>
    <r>
      <rPr>
        <vertAlign val="superscript"/>
        <sz val="10"/>
        <rFont val="Tahoma"/>
        <family val="2"/>
      </rPr>
      <t>.</t>
    </r>
    <r>
      <rPr>
        <sz val="10"/>
        <rFont val="Tahoma"/>
        <family val="2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</si>
  <si>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</si>
  <si>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</si>
  <si>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</rPr>
      <t>с учетом транспортировки</t>
    </r>
    <r>
      <rPr>
        <sz val="10"/>
        <rFont val="Arial Cyr"/>
        <family val="2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</si>
  <si>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</si>
  <si>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</si>
  <si>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</si>
  <si>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</si>
  <si>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</si>
  <si>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</si>
  <si>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</si>
  <si>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</si>
  <si>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</si>
  <si>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</si>
  <si>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</si>
  <si>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</si>
  <si>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</si>
  <si>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</si>
  <si>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</si>
  <si>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</si>
  <si>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</si>
  <si>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</si>
  <si>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</si>
  <si>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</si>
  <si>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</si>
  <si>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</si>
  <si>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</si>
  <si>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</si>
  <si>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</si>
  <si>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</rPr>
      <t xml:space="preserve"> *</t>
    </r>
  </si>
  <si>
    <t>Комментарии*</t>
  </si>
  <si>
    <t>-</t>
  </si>
  <si>
    <t>Район Томская область г.Стрежевой</t>
  </si>
  <si>
    <r>
      <t xml:space="preserve">Руководитель </t>
    </r>
    <r>
      <rPr>
        <u val="single"/>
        <sz val="12"/>
        <rFont val="Times New Roman Cyr"/>
        <family val="0"/>
      </rPr>
      <t xml:space="preserve">Управляющий директор Мажурин В.А. </t>
    </r>
    <r>
      <rPr>
        <sz val="12"/>
        <rFont val="Times New Roman Cyr"/>
        <family val="1"/>
      </rPr>
      <t>/_____________/</t>
    </r>
  </si>
  <si>
    <r>
      <t>Исполнитель Начальник</t>
    </r>
    <r>
      <rPr>
        <u val="single"/>
        <sz val="12"/>
        <rFont val="Times New Roman Cyr"/>
        <family val="0"/>
      </rPr>
      <t xml:space="preserve"> ПТУ Бортников И.А.</t>
    </r>
    <r>
      <rPr>
        <sz val="12"/>
        <rFont val="Times New Roman Cyr"/>
        <family val="1"/>
      </rPr>
      <t xml:space="preserve"> /________________/ Тел. (38259) 6-60-80</t>
    </r>
  </si>
  <si>
    <r>
      <t xml:space="preserve">Цена топлива </t>
    </r>
    <r>
      <rPr>
        <b/>
        <sz val="10"/>
        <color indexed="10"/>
        <rFont val="Tahoma"/>
        <family val="2"/>
      </rPr>
      <t>с учётом транспортировки</t>
    </r>
    <r>
      <rPr>
        <sz val="10"/>
        <rFont val="Tahoma"/>
        <family val="2"/>
      </rPr>
      <t xml:space="preserve"> (руб./т</t>
    </r>
    <r>
      <rPr>
        <sz val="10"/>
        <rFont val="Tahoma"/>
        <family val="2"/>
      </rPr>
      <t>)</t>
    </r>
  </si>
  <si>
    <r>
      <t>Исполнитель Н</t>
    </r>
    <r>
      <rPr>
        <u val="single"/>
        <sz val="12"/>
        <rFont val="Times New Roman Cyr"/>
        <family val="0"/>
      </rPr>
      <t>ачальник ПТУ Бортников И.А.</t>
    </r>
    <r>
      <rPr>
        <sz val="12"/>
        <rFont val="Times New Roman Cyr"/>
        <family val="1"/>
      </rPr>
      <t xml:space="preserve"> /________________/ Тел. (38259) 6-60-80</t>
    </r>
  </si>
  <si>
    <t>Информация о фактически сложившихся ценах и объёмах потребления топлива за 1 квартал 2015 года</t>
  </si>
  <si>
    <r>
      <t>* Данные заполняются по итогам 1 квартала 2015 года и должны быть подтверждены первичными документами за 2015 год (</t>
    </r>
    <r>
      <rPr>
        <u val="single"/>
        <sz val="11"/>
        <color indexed="8"/>
        <rFont val="Times New Roman"/>
        <family val="1"/>
      </rPr>
      <t>прикладываются к ответу на запрос</t>
    </r>
    <r>
      <rPr>
        <sz val="11"/>
        <color indexed="8"/>
        <rFont val="Times New Roman"/>
        <family val="1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</si>
  <si>
    <t>Объём топлива, транспортированного автоперевозками (т)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</si>
</sst>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mm/yy"/>
    <numFmt numFmtId="172" formatCode="#,##0.00_р_."/>
    <numFmt numFmtId="173" formatCode="_-\Ј* #,##0_-;&quot;-Ј&quot;* #,##0_-;_-\Ј* \-_-;_-@_-"/>
    <numFmt numFmtId="174" formatCode="0.00_)"/>
    <numFmt numFmtId="175" formatCode="_-* #,##0_р_._-;\-* #,##0_р_._-;_-* \-??_р_._-;_-@_-"/>
    <numFmt numFmtId="176" formatCode="_-* #,##0.0_р_._-;\-* #,##0.0_р_._-;_-* \-??_р_._-;_-@_-"/>
    <numFmt numFmtId="177" formatCode="0.0"/>
    <numFmt numFmtId="178" formatCode="#,##0.0"/>
    <numFmt numFmtId="179" formatCode="0.000000"/>
    <numFmt numFmtId="180" formatCode="0.0000000"/>
    <numFmt numFmtId="181" formatCode="0.00000000"/>
    <numFmt numFmtId="182" formatCode="0.00000"/>
    <numFmt numFmtId="183" formatCode="0.0000"/>
    <numFmt numFmtId="184" formatCode="0.000"/>
  </numFmts>
  <fonts count="74">
    <font>
      <sz val="11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0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Arial Cyr"/>
      <family val="2"/>
    </font>
    <font>
      <u val="single"/>
      <sz val="11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b/>
      <sz val="10"/>
      <name val="Tahoma"/>
      <family val="2"/>
    </font>
    <font>
      <b/>
      <sz val="9"/>
      <color indexed="10"/>
      <name val="Tahoma"/>
      <family val="2"/>
    </font>
    <font>
      <vertAlign val="superscript"/>
      <sz val="9"/>
      <name val="Tahoma"/>
      <family val="2"/>
    </font>
    <font>
      <b/>
      <sz val="9"/>
      <color indexed="55"/>
      <name val="Tahoma"/>
      <family val="2"/>
    </font>
    <font>
      <b/>
      <sz val="11"/>
      <name val="Arial Cyr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0"/>
      <color indexed="10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u val="single"/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16"/>
      <name val="Arial"/>
      <family val="2"/>
    </font>
    <font>
      <u val="single"/>
      <sz val="10"/>
      <color indexed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 Cyr"/>
      <family val="2"/>
    </font>
    <font>
      <sz val="11"/>
      <color indexed="13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 Cyr"/>
      <family val="2"/>
    </font>
    <font>
      <sz val="11"/>
      <color rgb="FFFFFF00"/>
      <name val="Arial Cyr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37" fillId="0" borderId="0" applyNumberFormat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74" fontId="3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3" fillId="0" borderId="0" applyFill="0" applyBorder="0" applyAlignment="0" applyProtection="0"/>
    <xf numFmtId="0" fontId="2" fillId="0" borderId="0" applyNumberFormat="0">
      <alignment horizontal="left"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168" fontId="3" fillId="0" borderId="1">
      <alignment/>
      <protection locked="0"/>
    </xf>
    <xf numFmtId="0" fontId="57" fillId="26" borderId="2" applyNumberFormat="0" applyAlignment="0" applyProtection="0"/>
    <xf numFmtId="0" fontId="58" fillId="27" borderId="3" applyNumberFormat="0" applyAlignment="0" applyProtection="0"/>
    <xf numFmtId="0" fontId="59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Border="0">
      <alignment horizontal="center" vertical="center" wrapText="1"/>
      <protection/>
    </xf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Border="0">
      <alignment horizontal="center" vertical="center" wrapText="1"/>
      <protection/>
    </xf>
    <xf numFmtId="168" fontId="6" fillId="28" borderId="1">
      <alignment/>
      <protection/>
    </xf>
    <xf numFmtId="4" fontId="7" fillId="29" borderId="0" applyBorder="0">
      <alignment horizontal="right"/>
      <protection/>
    </xf>
    <xf numFmtId="0" fontId="62" fillId="0" borderId="6" applyNumberFormat="0" applyFill="0" applyAlignment="0" applyProtection="0"/>
    <xf numFmtId="0" fontId="63" fillId="30" borderId="7" applyNumberFormat="0" applyAlignment="0" applyProtection="0"/>
    <xf numFmtId="0" fontId="8" fillId="0" borderId="0" applyFill="0">
      <alignment wrapText="1"/>
      <protection/>
    </xf>
    <xf numFmtId="0" fontId="9" fillId="0" borderId="0">
      <alignment horizontal="center" vertical="top" wrapText="1"/>
      <protection/>
    </xf>
    <xf numFmtId="0" fontId="10" fillId="0" borderId="0">
      <alignment horizontal="center" vertical="center" wrapText="1"/>
      <protection/>
    </xf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49" fontId="7" fillId="0" borderId="0" applyBorder="0">
      <alignment vertical="top"/>
      <protection/>
    </xf>
    <xf numFmtId="0" fontId="11" fillId="0" borderId="0">
      <alignment/>
      <protection/>
    </xf>
    <xf numFmtId="49" fontId="7" fillId="0" borderId="0" applyBorder="0">
      <alignment vertical="top"/>
      <protection/>
    </xf>
    <xf numFmtId="49" fontId="7" fillId="0" borderId="0" applyBorder="0">
      <alignment vertical="top"/>
      <protection/>
    </xf>
    <xf numFmtId="0" fontId="12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6" fillId="32" borderId="0" applyNumberFormat="0" applyBorder="0" applyAlignment="0" applyProtection="0"/>
    <xf numFmtId="0" fontId="14" fillId="29" borderId="0" applyNumberFormat="0" applyBorder="0" applyAlignment="0">
      <protection locked="0"/>
    </xf>
    <xf numFmtId="0" fontId="67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68" fillId="0" borderId="9" applyNumberFormat="0" applyFill="0" applyAlignment="0" applyProtection="0"/>
    <xf numFmtId="0" fontId="1" fillId="0" borderId="0">
      <alignment/>
      <protection/>
    </xf>
    <xf numFmtId="0" fontId="69" fillId="0" borderId="0" applyNumberFormat="0" applyFill="0" applyBorder="0" applyAlignment="0" applyProtection="0"/>
    <xf numFmtId="49" fontId="8" fillId="0" borderId="0">
      <alignment horizontal="center"/>
      <protection/>
    </xf>
    <xf numFmtId="169" fontId="3" fillId="0" borderId="0" applyFill="0" applyBorder="0" applyAlignment="0" applyProtection="0"/>
    <xf numFmtId="170" fontId="3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0" fontId="3" fillId="0" borderId="0" applyFill="0" applyBorder="0" applyAlignment="0" applyProtection="0"/>
    <xf numFmtId="4" fontId="7" fillId="34" borderId="0" applyBorder="0">
      <alignment horizontal="right"/>
      <protection/>
    </xf>
    <xf numFmtId="4" fontId="7" fillId="35" borderId="0" applyBorder="0">
      <alignment horizontal="right"/>
      <protection/>
    </xf>
    <xf numFmtId="4" fontId="0" fillId="34" borderId="0" applyBorder="0">
      <alignment horizontal="right"/>
      <protection/>
    </xf>
    <xf numFmtId="0" fontId="70" fillId="36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5" fillId="0" borderId="0" xfId="0" applyFont="1" applyAlignment="1">
      <alignment horizontal="center" wrapText="1"/>
    </xf>
    <xf numFmtId="0" fontId="7" fillId="37" borderId="10" xfId="0" applyNumberFormat="1" applyFont="1" applyFill="1" applyBorder="1" applyAlignment="1" applyProtection="1">
      <alignment horizontal="center" vertical="center" wrapText="1"/>
      <protection/>
    </xf>
    <xf numFmtId="49" fontId="22" fillId="37" borderId="10" xfId="87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/>
    </xf>
    <xf numFmtId="0" fontId="26" fillId="0" borderId="0" xfId="89" applyFont="1" applyFill="1" applyBorder="1" applyAlignment="1">
      <alignment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29" fillId="37" borderId="10" xfId="0" applyNumberFormat="1" applyFont="1" applyFill="1" applyBorder="1" applyAlignment="1" applyProtection="1">
      <alignment horizontal="center" vertical="center" wrapText="1"/>
      <protection/>
    </xf>
    <xf numFmtId="49" fontId="22" fillId="37" borderId="11" xfId="87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1" xfId="87" applyNumberFormat="1" applyFont="1" applyFill="1" applyBorder="1" applyAlignment="1" applyProtection="1">
      <alignment horizontal="center" vertical="center" wrapText="1"/>
      <protection/>
    </xf>
    <xf numFmtId="0" fontId="71" fillId="0" borderId="0" xfId="0" applyFont="1" applyAlignment="1">
      <alignment/>
    </xf>
    <xf numFmtId="0" fontId="29" fillId="37" borderId="12" xfId="0" applyNumberFormat="1" applyFont="1" applyFill="1" applyBorder="1" applyAlignment="1" applyProtection="1">
      <alignment horizontal="center" vertical="center" wrapText="1"/>
      <protection/>
    </xf>
    <xf numFmtId="49" fontId="22" fillId="37" borderId="13" xfId="87" applyNumberFormat="1" applyFont="1" applyFill="1" applyBorder="1" applyAlignment="1" applyProtection="1">
      <alignment horizontal="center" vertical="center" wrapText="1"/>
      <protection/>
    </xf>
    <xf numFmtId="0" fontId="29" fillId="37" borderId="14" xfId="0" applyNumberFormat="1" applyFont="1" applyFill="1" applyBorder="1" applyAlignment="1" applyProtection="1">
      <alignment horizontal="center" vertical="center" wrapText="1"/>
      <protection/>
    </xf>
    <xf numFmtId="49" fontId="22" fillId="37" borderId="15" xfId="87" applyNumberFormat="1" applyFont="1" applyFill="1" applyBorder="1" applyAlignment="1" applyProtection="1">
      <alignment horizontal="center" vertical="center" wrapText="1"/>
      <protection/>
    </xf>
    <xf numFmtId="49" fontId="22" fillId="37" borderId="16" xfId="87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49" fontId="22" fillId="0" borderId="13" xfId="87" applyNumberFormat="1" applyFont="1" applyFill="1" applyBorder="1" applyAlignment="1" applyProtection="1">
      <alignment horizontal="center" vertical="center" wrapText="1"/>
      <protection/>
    </xf>
    <xf numFmtId="49" fontId="22" fillId="37" borderId="17" xfId="87" applyNumberFormat="1" applyFont="1" applyFill="1" applyBorder="1" applyAlignment="1" applyProtection="1">
      <alignment horizontal="center" vertical="center" wrapText="1"/>
      <protection/>
    </xf>
    <xf numFmtId="0" fontId="29" fillId="37" borderId="18" xfId="0" applyNumberFormat="1" applyFont="1" applyFill="1" applyBorder="1" applyAlignment="1" applyProtection="1">
      <alignment horizontal="center" vertical="center" wrapText="1"/>
      <protection/>
    </xf>
    <xf numFmtId="49" fontId="22" fillId="37" borderId="18" xfId="87" applyNumberFormat="1" applyFont="1" applyFill="1" applyBorder="1" applyAlignment="1" applyProtection="1">
      <alignment horizontal="center" vertical="center" wrapText="1"/>
      <protection/>
    </xf>
    <xf numFmtId="0" fontId="29" fillId="37" borderId="19" xfId="0" applyNumberFormat="1" applyFont="1" applyFill="1" applyBorder="1" applyAlignment="1" applyProtection="1">
      <alignment horizontal="center" vertical="center" wrapText="1"/>
      <protection/>
    </xf>
    <xf numFmtId="49" fontId="22" fillId="37" borderId="19" xfId="87" applyNumberFormat="1" applyFont="1" applyFill="1" applyBorder="1" applyAlignment="1" applyProtection="1">
      <alignment horizontal="center" vertical="center" wrapText="1"/>
      <protection/>
    </xf>
    <xf numFmtId="49" fontId="22" fillId="37" borderId="20" xfId="87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distributed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37" borderId="18" xfId="0" applyNumberFormat="1" applyFont="1" applyFill="1" applyBorder="1" applyAlignment="1" applyProtection="1">
      <alignment horizontal="center" vertical="center" wrapText="1"/>
      <protection/>
    </xf>
    <xf numFmtId="0" fontId="7" fillId="37" borderId="19" xfId="0" applyNumberFormat="1" applyFont="1" applyFill="1" applyBorder="1" applyAlignment="1" applyProtection="1">
      <alignment horizontal="center" vertical="center" wrapText="1"/>
      <protection/>
    </xf>
    <xf numFmtId="0" fontId="7" fillId="37" borderId="12" xfId="0" applyNumberFormat="1" applyFont="1" applyFill="1" applyBorder="1" applyAlignment="1" applyProtection="1">
      <alignment horizontal="center" vertical="center" wrapText="1"/>
      <protection/>
    </xf>
    <xf numFmtId="49" fontId="22" fillId="37" borderId="12" xfId="87" applyNumberFormat="1" applyFont="1" applyFill="1" applyBorder="1" applyAlignment="1" applyProtection="1">
      <alignment horizontal="center" vertical="center" wrapText="1"/>
      <protection/>
    </xf>
    <xf numFmtId="49" fontId="22" fillId="37" borderId="14" xfId="87" applyNumberFormat="1" applyFont="1" applyFill="1" applyBorder="1" applyAlignment="1" applyProtection="1">
      <alignment horizontal="center" vertical="center" wrapText="1"/>
      <protection/>
    </xf>
    <xf numFmtId="172" fontId="0" fillId="0" borderId="22" xfId="0" applyNumberFormat="1" applyFill="1" applyBorder="1" applyAlignment="1">
      <alignment/>
    </xf>
    <xf numFmtId="0" fontId="7" fillId="37" borderId="14" xfId="0" applyNumberFormat="1" applyFont="1" applyFill="1" applyBorder="1" applyAlignment="1" applyProtection="1">
      <alignment horizontal="center" vertical="center" wrapText="1"/>
      <protection/>
    </xf>
    <xf numFmtId="49" fontId="22" fillId="37" borderId="21" xfId="87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>
      <alignment/>
    </xf>
    <xf numFmtId="17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0" fillId="0" borderId="19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0" fillId="0" borderId="26" xfId="0" applyNumberForma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2" fontId="0" fillId="0" borderId="28" xfId="0" applyNumberForma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18" fillId="38" borderId="30" xfId="0" applyNumberFormat="1" applyFont="1" applyFill="1" applyBorder="1" applyAlignment="1">
      <alignment horizontal="center" vertical="center" wrapText="1"/>
    </xf>
    <xf numFmtId="4" fontId="18" fillId="38" borderId="31" xfId="0" applyNumberFormat="1" applyFont="1" applyFill="1" applyBorder="1" applyAlignment="1">
      <alignment horizontal="center" vertical="center" wrapText="1"/>
    </xf>
    <xf numFmtId="0" fontId="0" fillId="38" borderId="32" xfId="0" applyFill="1" applyBorder="1" applyAlignment="1">
      <alignment/>
    </xf>
    <xf numFmtId="0" fontId="0" fillId="38" borderId="30" xfId="0" applyFill="1" applyBorder="1" applyAlignment="1">
      <alignment/>
    </xf>
    <xf numFmtId="0" fontId="0" fillId="38" borderId="33" xfId="0" applyFill="1" applyBorder="1" applyAlignment="1">
      <alignment/>
    </xf>
    <xf numFmtId="0" fontId="0" fillId="38" borderId="34" xfId="0" applyFill="1" applyBorder="1" applyAlignment="1">
      <alignment/>
    </xf>
    <xf numFmtId="0" fontId="0" fillId="38" borderId="31" xfId="0" applyFill="1" applyBorder="1" applyAlignment="1">
      <alignment/>
    </xf>
    <xf numFmtId="0" fontId="0" fillId="38" borderId="17" xfId="0" applyFill="1" applyBorder="1" applyAlignment="1">
      <alignment horizontal="center" vertical="center"/>
    </xf>
    <xf numFmtId="0" fontId="0" fillId="38" borderId="35" xfId="0" applyFill="1" applyBorder="1" applyAlignment="1">
      <alignment/>
    </xf>
    <xf numFmtId="0" fontId="0" fillId="38" borderId="18" xfId="0" applyFill="1" applyBorder="1" applyAlignment="1">
      <alignment/>
    </xf>
    <xf numFmtId="4" fontId="72" fillId="38" borderId="18" xfId="0" applyNumberFormat="1" applyFont="1" applyFill="1" applyBorder="1" applyAlignment="1">
      <alignment/>
    </xf>
    <xf numFmtId="0" fontId="72" fillId="38" borderId="18" xfId="0" applyFont="1" applyFill="1" applyBorder="1" applyAlignment="1">
      <alignment/>
    </xf>
    <xf numFmtId="4" fontId="18" fillId="38" borderId="11" xfId="0" applyNumberFormat="1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2" xfId="88" applyFont="1" applyBorder="1" applyAlignment="1" applyProtection="1">
      <alignment horizontal="center" vertical="center" wrapText="1"/>
      <protection/>
    </xf>
    <xf numFmtId="0" fontId="0" fillId="0" borderId="43" xfId="88" applyFont="1" applyBorder="1" applyAlignment="1" applyProtection="1">
      <alignment horizontal="center" vertical="center" wrapText="1"/>
      <protection/>
    </xf>
    <xf numFmtId="0" fontId="0" fillId="0" borderId="4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0" xfId="89" applyFont="1" applyFill="1" applyBorder="1" applyAlignment="1">
      <alignment horizontal="left"/>
      <protection/>
    </xf>
    <xf numFmtId="0" fontId="19" fillId="0" borderId="44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88" applyFont="1" applyBorder="1" applyAlignment="1" applyProtection="1">
      <alignment horizontal="center" vertical="center" wrapText="1"/>
      <protection/>
    </xf>
    <xf numFmtId="0" fontId="0" fillId="0" borderId="45" xfId="88" applyFont="1" applyBorder="1" applyAlignment="1" applyProtection="1">
      <alignment horizontal="center" vertical="center" wrapText="1"/>
      <protection/>
    </xf>
    <xf numFmtId="0" fontId="0" fillId="0" borderId="39" xfId="88" applyFont="1" applyBorder="1" applyAlignment="1" applyProtection="1">
      <alignment horizontal="center" vertical="center" wrapText="1"/>
      <protection/>
    </xf>
    <xf numFmtId="0" fontId="0" fillId="0" borderId="20" xfId="88" applyFont="1" applyBorder="1" applyAlignment="1" applyProtection="1">
      <alignment horizontal="center" vertical="center" wrapText="1"/>
      <protection/>
    </xf>
    <xf numFmtId="0" fontId="0" fillId="0" borderId="46" xfId="88" applyFont="1" applyBorder="1" applyAlignment="1" applyProtection="1">
      <alignment horizontal="center" vertical="center" wrapText="1"/>
      <protection/>
    </xf>
    <xf numFmtId="0" fontId="0" fillId="0" borderId="47" xfId="88" applyFont="1" applyBorder="1" applyAlignment="1" applyProtection="1">
      <alignment horizontal="center" vertical="center" wrapText="1"/>
      <protection/>
    </xf>
    <xf numFmtId="0" fontId="0" fillId="0" borderId="48" xfId="88" applyFont="1" applyBorder="1" applyAlignment="1" applyProtection="1">
      <alignment horizontal="center" vertical="center" wrapText="1"/>
      <protection/>
    </xf>
    <xf numFmtId="0" fontId="0" fillId="0" borderId="49" xfId="88" applyFont="1" applyBorder="1" applyAlignment="1" applyProtection="1">
      <alignment horizontal="center" vertical="center" wrapText="1"/>
      <protection/>
    </xf>
    <xf numFmtId="0" fontId="3" fillId="0" borderId="50" xfId="0" applyNumberFormat="1" applyFont="1" applyFill="1" applyBorder="1" applyAlignment="1" applyProtection="1">
      <alignment horizontal="center" vertical="center" wrapText="1"/>
      <protection/>
    </xf>
    <xf numFmtId="0" fontId="3" fillId="0" borderId="51" xfId="0" applyNumberFormat="1" applyFont="1" applyFill="1" applyBorder="1" applyAlignment="1" applyProtection="1">
      <alignment horizontal="center" vertical="center" wrapText="1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47" xfId="0" applyNumberFormat="1" applyFont="1" applyFill="1" applyBorder="1" applyAlignment="1" applyProtection="1">
      <alignment horizontal="center" vertical="center" wrapText="1"/>
      <protection/>
    </xf>
    <xf numFmtId="0" fontId="1" fillId="0" borderId="52" xfId="0" applyNumberFormat="1" applyFont="1" applyFill="1" applyBorder="1" applyAlignment="1" applyProtection="1">
      <alignment horizontal="center" vertical="center" wrapText="1"/>
      <protection/>
    </xf>
    <xf numFmtId="0" fontId="3" fillId="0" borderId="53" xfId="88" applyFont="1" applyBorder="1" applyAlignment="1" applyProtection="1">
      <alignment horizontal="center" vertical="center" wrapText="1"/>
      <protection/>
    </xf>
    <xf numFmtId="0" fontId="3" fillId="0" borderId="54" xfId="88" applyFont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9" fillId="0" borderId="59" xfId="0" applyNumberFormat="1" applyFont="1" applyFill="1" applyBorder="1" applyAlignment="1" applyProtection="1">
      <alignment horizontal="center" vertical="center" wrapText="1"/>
      <protection/>
    </xf>
    <xf numFmtId="0" fontId="19" fillId="0" borderId="60" xfId="0" applyNumberFormat="1" applyFont="1" applyFill="1" applyBorder="1" applyAlignment="1" applyProtection="1">
      <alignment horizontal="center" vertical="center" wrapText="1"/>
      <protection/>
    </xf>
    <xf numFmtId="0" fontId="19" fillId="0" borderId="61" xfId="0" applyNumberFormat="1" applyFont="1" applyFill="1" applyBorder="1" applyAlignment="1" applyProtection="1">
      <alignment horizontal="center" vertical="center" wrapText="1"/>
      <protection/>
    </xf>
    <xf numFmtId="0" fontId="19" fillId="0" borderId="62" xfId="0" applyNumberFormat="1" applyFont="1" applyFill="1" applyBorder="1" applyAlignment="1" applyProtection="1">
      <alignment horizontal="center" vertical="center" wrapText="1"/>
      <protection/>
    </xf>
    <xf numFmtId="0" fontId="3" fillId="0" borderId="63" xfId="88" applyFont="1" applyBorder="1" applyAlignment="1" applyProtection="1">
      <alignment horizontal="center" vertical="center" wrapText="1"/>
      <protection/>
    </xf>
    <xf numFmtId="0" fontId="3" fillId="0" borderId="64" xfId="88" applyFont="1" applyBorder="1" applyAlignment="1" applyProtection="1">
      <alignment horizontal="center" vertical="center" wrapText="1"/>
      <protection/>
    </xf>
    <xf numFmtId="0" fontId="3" fillId="0" borderId="65" xfId="88" applyFont="1" applyBorder="1" applyAlignment="1" applyProtection="1">
      <alignment horizontal="center" vertical="center" wrapText="1"/>
      <protection/>
    </xf>
    <xf numFmtId="0" fontId="3" fillId="0" borderId="66" xfId="88" applyFont="1" applyBorder="1" applyAlignment="1" applyProtection="1">
      <alignment horizontal="center" vertical="center" wrapText="1"/>
      <protection/>
    </xf>
    <xf numFmtId="0" fontId="18" fillId="38" borderId="57" xfId="0" applyFont="1" applyFill="1" applyBorder="1" applyAlignment="1">
      <alignment horizontal="center" vertical="center" wrapText="1"/>
    </xf>
    <xf numFmtId="0" fontId="18" fillId="38" borderId="67" xfId="0" applyFont="1" applyFill="1" applyBorder="1" applyAlignment="1">
      <alignment horizontal="center" vertical="center" wrapText="1"/>
    </xf>
    <xf numFmtId="0" fontId="3" fillId="0" borderId="39" xfId="88" applyFont="1" applyBorder="1" applyAlignment="1" applyProtection="1">
      <alignment horizontal="center" vertical="center" wrapText="1"/>
      <protection/>
    </xf>
    <xf numFmtId="0" fontId="3" fillId="0" borderId="20" xfId="88" applyFont="1" applyBorder="1" applyAlignment="1" applyProtection="1">
      <alignment horizontal="center" vertical="center" wrapText="1"/>
      <protection/>
    </xf>
    <xf numFmtId="0" fontId="3" fillId="0" borderId="68" xfId="88" applyFont="1" applyBorder="1" applyAlignment="1" applyProtection="1">
      <alignment horizontal="center" vertical="center" wrapText="1"/>
      <protection/>
    </xf>
    <xf numFmtId="0" fontId="3" fillId="0" borderId="69" xfId="88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48" xfId="88" applyFont="1" applyBorder="1" applyAlignment="1" applyProtection="1">
      <alignment horizontal="center" vertical="center" wrapText="1"/>
      <protection/>
    </xf>
    <xf numFmtId="0" fontId="3" fillId="0" borderId="49" xfId="88" applyFont="1" applyBorder="1" applyAlignment="1" applyProtection="1">
      <alignment horizontal="center" vertical="center" wrapText="1"/>
      <protection/>
    </xf>
    <xf numFmtId="0" fontId="1" fillId="0" borderId="70" xfId="0" applyNumberFormat="1" applyFont="1" applyFill="1" applyBorder="1" applyAlignment="1" applyProtection="1">
      <alignment horizontal="center" vertical="center" wrapText="1"/>
      <protection/>
    </xf>
    <xf numFmtId="4" fontId="18" fillId="38" borderId="26" xfId="0" applyNumberFormat="1" applyFont="1" applyFill="1" applyBorder="1" applyAlignment="1">
      <alignment horizontal="center" vertical="center" wrapText="1"/>
    </xf>
    <xf numFmtId="4" fontId="18" fillId="38" borderId="24" xfId="0" applyNumberFormat="1" applyFont="1" applyFill="1" applyBorder="1" applyAlignment="1">
      <alignment horizontal="center" vertical="center" wrapText="1"/>
    </xf>
  </cellXfs>
  <cellStyles count="95">
    <cellStyle name="Normal" xfId="0"/>
    <cellStyle name="_График обустр.2002г" xfId="15"/>
    <cellStyle name="_ЗАМЕНА ТР." xfId="16"/>
    <cellStyle name="_Мероприятия по трубе на 6.07.00" xfId="17"/>
    <cellStyle name="_Оборудование (1)" xfId="18"/>
    <cellStyle name="_РЕКОНСТРУКЦИЯ (2)" xfId="19"/>
    <cellStyle name="_РЕКОНСТРУКЦИЯ (лиц)" xfId="20"/>
    <cellStyle name="_финансы" xfId="21"/>
    <cellStyle name="_Штат ООО ЭНТ вариант28_03_2001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40% - Акцент1" xfId="29"/>
    <cellStyle name="40% - Акцент2" xfId="30"/>
    <cellStyle name="40% - Акцент3" xfId="31"/>
    <cellStyle name="40% - Акцент4" xfId="32"/>
    <cellStyle name="40% - Акцент5" xfId="33"/>
    <cellStyle name="40% - Акцент6" xfId="34"/>
    <cellStyle name="60% - Акцент1" xfId="35"/>
    <cellStyle name="60% - Акцент2" xfId="36"/>
    <cellStyle name="60% - Акцент3" xfId="37"/>
    <cellStyle name="60% - Акцент4" xfId="38"/>
    <cellStyle name="60% - Акцент5" xfId="39"/>
    <cellStyle name="60% - Акцент6" xfId="40"/>
    <cellStyle name="Ăčďĺđńńűëęŕ" xfId="41"/>
    <cellStyle name="Comma [0]_irl tel sep5" xfId="42"/>
    <cellStyle name="Comma_irl tel sep5" xfId="43"/>
    <cellStyle name="Currency [0]" xfId="44"/>
    <cellStyle name="Currency_irl tel sep5" xfId="45"/>
    <cellStyle name="Normal - Style1" xfId="46"/>
    <cellStyle name="Normal_02." xfId="47"/>
    <cellStyle name="Normal1" xfId="48"/>
    <cellStyle name="normбlnм_laroux" xfId="49"/>
    <cellStyle name="Percent_OPERATING" xfId="50"/>
    <cellStyle name="Price_Body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Беззащитный" xfId="58"/>
    <cellStyle name="Ввод " xfId="59"/>
    <cellStyle name="Вывод" xfId="60"/>
    <cellStyle name="Вычисление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аголовокСтолбца" xfId="68"/>
    <cellStyle name="Защитный" xfId="69"/>
    <cellStyle name="Значение" xfId="70"/>
    <cellStyle name="Итог" xfId="71"/>
    <cellStyle name="Контрольная ячейка" xfId="72"/>
    <cellStyle name="Мои наименования показателей" xfId="73"/>
    <cellStyle name="Мой заголовок" xfId="74"/>
    <cellStyle name="Мой заголовок листа" xfId="75"/>
    <cellStyle name="Название" xfId="76"/>
    <cellStyle name="Нейтральный" xfId="77"/>
    <cellStyle name="Обычный 2" xfId="78"/>
    <cellStyle name="Обычный 2 2" xfId="79"/>
    <cellStyle name="Обычный 2 2 2" xfId="80"/>
    <cellStyle name="Обычный 2 2 2 2" xfId="81"/>
    <cellStyle name="Обычный 3" xfId="82"/>
    <cellStyle name="Обычный 4" xfId="83"/>
    <cellStyle name="Обычный 5" xfId="84"/>
    <cellStyle name="Обычный 6" xfId="85"/>
    <cellStyle name="Обычный 7" xfId="86"/>
    <cellStyle name="Обычный_Kom kompleks" xfId="87"/>
    <cellStyle name="Обычный_VO_2_2" xfId="88"/>
    <cellStyle name="Обычный_тарифы на 2002г с 1-01" xfId="89"/>
    <cellStyle name="Плохой" xfId="90"/>
    <cellStyle name="Поле ввода" xfId="91"/>
    <cellStyle name="Пояснение" xfId="92"/>
    <cellStyle name="Примечание" xfId="93"/>
    <cellStyle name="Percent" xfId="94"/>
    <cellStyle name="Процентный 2" xfId="95"/>
    <cellStyle name="Связанная ячейка" xfId="96"/>
    <cellStyle name="Стиль 1" xfId="97"/>
    <cellStyle name="Текст предупреждения" xfId="98"/>
    <cellStyle name="Текстовый" xfId="99"/>
    <cellStyle name="Тысячи [0]_1кв98" xfId="100"/>
    <cellStyle name="Тысячи_1кв98" xfId="101"/>
    <cellStyle name="Comma" xfId="102"/>
    <cellStyle name="Comma [0]" xfId="103"/>
    <cellStyle name="Финансовый 2" xfId="104"/>
    <cellStyle name="Формула" xfId="105"/>
    <cellStyle name="ФормулаВБ" xfId="106"/>
    <cellStyle name="ФормулаНаКонтроль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1%20&#1082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79;&#1072;&#1082;&#1088;&#1099;&#1090;&#1080;&#1077;%20&#1053;&#1072;&#1076;&#1099;&#1082;&#1090;&#1086;\2015\&#1060;&#1086;&#1088;&#1084;&#1072;%20&#8470;%201%20&#1088;&#1072;&#1089;&#1093;&#1086;&#1076;&#1099;%20&#1087;&#1086;%20&#1075;&#1072;&#1079;-&#1085;&#1077;&#1092;&#1090;&#1100;%20&#1072;&#1085;&#1072;&#1083;&#1080;&#1079;_2015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76">
          <cell r="N76">
            <v>335</v>
          </cell>
        </row>
        <row r="84">
          <cell r="N84">
            <v>65</v>
          </cell>
        </row>
        <row r="89">
          <cell r="N89">
            <v>49</v>
          </cell>
        </row>
        <row r="94">
          <cell r="N94">
            <v>13</v>
          </cell>
        </row>
        <row r="99">
          <cell r="N99">
            <v>136</v>
          </cell>
        </row>
        <row r="104">
          <cell r="N104">
            <v>1771</v>
          </cell>
        </row>
        <row r="109">
          <cell r="N109">
            <v>34</v>
          </cell>
        </row>
        <row r="122">
          <cell r="N122">
            <v>966</v>
          </cell>
        </row>
        <row r="130">
          <cell r="N130">
            <v>257</v>
          </cell>
        </row>
        <row r="213">
          <cell r="N213">
            <v>74</v>
          </cell>
        </row>
        <row r="214">
          <cell r="M214">
            <v>1939910</v>
          </cell>
          <cell r="N214">
            <v>3626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ефть"/>
      <sheetName val="Газ   "/>
      <sheetName val="Нефть анализ"/>
      <sheetName val="Газ анализ"/>
    </sheetNames>
    <sheetDataSet>
      <sheetData sheetId="0">
        <row r="43">
          <cell r="M43">
            <v>12131.54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90" zoomScaleNormal="90" zoomScalePageLayoutView="0" workbookViewId="0" topLeftCell="A4">
      <selection activeCell="E14" sqref="E14:M14"/>
    </sheetView>
  </sheetViews>
  <sheetFormatPr defaultColWidth="8.796875" defaultRowHeight="14.25"/>
  <cols>
    <col min="1" max="1" width="16.19921875" style="0" customWidth="1"/>
    <col min="2" max="2" width="21.59765625" style="0" customWidth="1"/>
    <col min="5" max="13" width="15.19921875" style="0" customWidth="1"/>
    <col min="14" max="14" width="13" style="0" hidden="1" customWidth="1"/>
    <col min="15" max="15" width="13" style="0" bestFit="1" customWidth="1"/>
  </cols>
  <sheetData>
    <row r="1" ht="14.25">
      <c r="M1" t="s">
        <v>0</v>
      </c>
    </row>
    <row r="3" spans="1:13" ht="37.5" customHeight="1">
      <c r="A3" s="82" t="str">
        <f>'Приложение №2'!A3:E3</f>
        <v>Информация о фактически сложившихся ценах и объёмах потребления топлива за 1 квартал 2015 года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1" ht="17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4.25">
      <c r="A5" t="s">
        <v>73</v>
      </c>
      <c r="L5" t="s">
        <v>1</v>
      </c>
    </row>
    <row r="6" ht="21" customHeight="1">
      <c r="A6" t="s">
        <v>2</v>
      </c>
    </row>
    <row r="7" ht="15" thickBot="1"/>
    <row r="8" spans="1:13" ht="60" customHeight="1">
      <c r="A8" s="83" t="s">
        <v>3</v>
      </c>
      <c r="B8" s="84"/>
      <c r="C8" s="84"/>
      <c r="D8" s="84"/>
      <c r="E8" s="78" t="s">
        <v>4</v>
      </c>
      <c r="F8" s="78" t="s">
        <v>5</v>
      </c>
      <c r="G8" s="78" t="s">
        <v>6</v>
      </c>
      <c r="H8" s="78" t="s">
        <v>7</v>
      </c>
      <c r="I8" s="78" t="s">
        <v>8</v>
      </c>
      <c r="J8" s="78" t="s">
        <v>9</v>
      </c>
      <c r="K8" s="78" t="s">
        <v>10</v>
      </c>
      <c r="L8" s="78" t="s">
        <v>11</v>
      </c>
      <c r="M8" s="80" t="s">
        <v>12</v>
      </c>
    </row>
    <row r="9" spans="1:13" ht="29.25" customHeight="1" thickBot="1">
      <c r="A9" s="85"/>
      <c r="B9" s="86"/>
      <c r="C9" s="86"/>
      <c r="D9" s="86"/>
      <c r="E9" s="79"/>
      <c r="F9" s="79"/>
      <c r="G9" s="79"/>
      <c r="H9" s="79"/>
      <c r="I9" s="79"/>
      <c r="J9" s="79"/>
      <c r="K9" s="79"/>
      <c r="L9" s="79"/>
      <c r="M9" s="81"/>
    </row>
    <row r="10" spans="1:13" ht="21" customHeight="1">
      <c r="A10" s="95" t="s">
        <v>13</v>
      </c>
      <c r="B10" s="98" t="s">
        <v>14</v>
      </c>
      <c r="C10" s="35" t="s">
        <v>15</v>
      </c>
      <c r="D10" s="28" t="s">
        <v>16</v>
      </c>
      <c r="E10" s="45">
        <v>535</v>
      </c>
      <c r="F10" s="45">
        <v>535</v>
      </c>
      <c r="G10" s="45">
        <v>535</v>
      </c>
      <c r="H10" s="45">
        <v>535</v>
      </c>
      <c r="I10" s="45">
        <v>535</v>
      </c>
      <c r="J10" s="45">
        <v>535</v>
      </c>
      <c r="K10" s="45">
        <v>535</v>
      </c>
      <c r="L10" s="45">
        <v>535</v>
      </c>
      <c r="M10" s="46">
        <v>535</v>
      </c>
    </row>
    <row r="11" spans="1:13" ht="21" customHeight="1">
      <c r="A11" s="96"/>
      <c r="B11" s="99"/>
      <c r="C11" s="34" t="s">
        <v>17</v>
      </c>
      <c r="D11" s="26" t="s">
        <v>18</v>
      </c>
      <c r="E11" s="47">
        <v>631.3</v>
      </c>
      <c r="F11" s="47">
        <v>631.3</v>
      </c>
      <c r="G11" s="47">
        <v>631.3</v>
      </c>
      <c r="H11" s="47">
        <v>631.3</v>
      </c>
      <c r="I11" s="47">
        <v>631.3</v>
      </c>
      <c r="J11" s="47">
        <v>631.3</v>
      </c>
      <c r="K11" s="47">
        <v>631.3</v>
      </c>
      <c r="L11" s="47">
        <v>631.3</v>
      </c>
      <c r="M11" s="48">
        <v>631.3</v>
      </c>
    </row>
    <row r="12" spans="1:13" ht="21" customHeight="1">
      <c r="A12" s="96"/>
      <c r="B12" s="99" t="s">
        <v>19</v>
      </c>
      <c r="C12" s="34" t="s">
        <v>15</v>
      </c>
      <c r="D12" s="26" t="s">
        <v>20</v>
      </c>
      <c r="E12" s="49" t="s">
        <v>72</v>
      </c>
      <c r="F12" s="49" t="s">
        <v>72</v>
      </c>
      <c r="G12" s="49" t="s">
        <v>72</v>
      </c>
      <c r="H12" s="49" t="s">
        <v>72</v>
      </c>
      <c r="I12" s="49" t="s">
        <v>72</v>
      </c>
      <c r="J12" s="49" t="s">
        <v>72</v>
      </c>
      <c r="K12" s="49" t="s">
        <v>72</v>
      </c>
      <c r="L12" s="49" t="s">
        <v>72</v>
      </c>
      <c r="M12" s="50" t="s">
        <v>72</v>
      </c>
    </row>
    <row r="13" spans="1:13" ht="21" customHeight="1">
      <c r="A13" s="96"/>
      <c r="B13" s="99"/>
      <c r="C13" s="34" t="s">
        <v>17</v>
      </c>
      <c r="D13" s="26" t="s">
        <v>21</v>
      </c>
      <c r="E13" s="49" t="s">
        <v>72</v>
      </c>
      <c r="F13" s="49" t="s">
        <v>72</v>
      </c>
      <c r="G13" s="49" t="s">
        <v>72</v>
      </c>
      <c r="H13" s="49" t="s">
        <v>72</v>
      </c>
      <c r="I13" s="49" t="s">
        <v>72</v>
      </c>
      <c r="J13" s="49" t="s">
        <v>72</v>
      </c>
      <c r="K13" s="49" t="s">
        <v>72</v>
      </c>
      <c r="L13" s="49" t="s">
        <v>72</v>
      </c>
      <c r="M13" s="50" t="s">
        <v>72</v>
      </c>
    </row>
    <row r="14" spans="1:15" ht="29.25" customHeight="1" thickBot="1">
      <c r="A14" s="96"/>
      <c r="B14" s="100" t="s">
        <v>22</v>
      </c>
      <c r="C14" s="101"/>
      <c r="D14" s="29" t="s">
        <v>23</v>
      </c>
      <c r="E14" s="51">
        <f>'[1]TDSheet'!$N$89</f>
        <v>49</v>
      </c>
      <c r="F14" s="51">
        <f>'[1]TDSheet'!$N$84</f>
        <v>65</v>
      </c>
      <c r="G14" s="51">
        <f>'[1]TDSheet'!$N$76</f>
        <v>335</v>
      </c>
      <c r="H14" s="51">
        <f>'[1]TDSheet'!$N$94</f>
        <v>13</v>
      </c>
      <c r="I14" s="51">
        <f>'[1]TDSheet'!$N$99</f>
        <v>136</v>
      </c>
      <c r="J14" s="51">
        <f>'[1]TDSheet'!$N$104</f>
        <v>1771</v>
      </c>
      <c r="K14" s="51">
        <f>'[1]TDSheet'!$N$109</f>
        <v>34</v>
      </c>
      <c r="L14" s="51">
        <f>'[1]TDSheet'!$N$122</f>
        <v>966</v>
      </c>
      <c r="M14" s="52">
        <f>'[1]TDSheet'!$N$130</f>
        <v>257</v>
      </c>
      <c r="N14" s="12" t="b">
        <f>'[1]TDSheet'!$N$214=SUM(E14:M14)</f>
        <v>1</v>
      </c>
      <c r="O14" s="7"/>
    </row>
    <row r="15" spans="1:15" ht="29.25" customHeight="1" thickBot="1">
      <c r="A15" s="96"/>
      <c r="B15" s="102" t="s">
        <v>24</v>
      </c>
      <c r="C15" s="36" t="s">
        <v>15</v>
      </c>
      <c r="D15" s="37" t="s">
        <v>25</v>
      </c>
      <c r="E15" s="53" t="s">
        <v>72</v>
      </c>
      <c r="F15" s="53" t="s">
        <v>72</v>
      </c>
      <c r="G15" s="53" t="s">
        <v>72</v>
      </c>
      <c r="H15" s="53" t="s">
        <v>72</v>
      </c>
      <c r="I15" s="53" t="s">
        <v>72</v>
      </c>
      <c r="J15" s="53" t="s">
        <v>72</v>
      </c>
      <c r="K15" s="53" t="s">
        <v>72</v>
      </c>
      <c r="L15" s="53" t="s">
        <v>72</v>
      </c>
      <c r="M15" s="54" t="s">
        <v>72</v>
      </c>
      <c r="O15" s="16"/>
    </row>
    <row r="16" spans="1:15" ht="29.25" customHeight="1">
      <c r="A16" s="96"/>
      <c r="B16" s="103"/>
      <c r="C16" s="2" t="s">
        <v>17</v>
      </c>
      <c r="D16" s="3" t="s">
        <v>26</v>
      </c>
      <c r="E16" s="55" t="s">
        <v>72</v>
      </c>
      <c r="F16" s="55" t="s">
        <v>72</v>
      </c>
      <c r="G16" s="55" t="s">
        <v>72</v>
      </c>
      <c r="H16" s="55" t="s">
        <v>72</v>
      </c>
      <c r="I16" s="55" t="s">
        <v>72</v>
      </c>
      <c r="J16" s="55" t="s">
        <v>72</v>
      </c>
      <c r="K16" s="55" t="s">
        <v>72</v>
      </c>
      <c r="L16" s="55" t="s">
        <v>72</v>
      </c>
      <c r="M16" s="56" t="s">
        <v>72</v>
      </c>
      <c r="O16" s="16"/>
    </row>
    <row r="17" spans="1:15" ht="41.25" customHeight="1" thickBot="1">
      <c r="A17" s="96"/>
      <c r="B17" s="104" t="s">
        <v>27</v>
      </c>
      <c r="C17" s="105"/>
      <c r="D17" s="38" t="s">
        <v>28</v>
      </c>
      <c r="E17" s="57" t="s">
        <v>72</v>
      </c>
      <c r="F17" s="57" t="s">
        <v>72</v>
      </c>
      <c r="G17" s="57" t="s">
        <v>72</v>
      </c>
      <c r="H17" s="57" t="s">
        <v>72</v>
      </c>
      <c r="I17" s="57" t="s">
        <v>72</v>
      </c>
      <c r="J17" s="57" t="s">
        <v>72</v>
      </c>
      <c r="K17" s="57" t="s">
        <v>72</v>
      </c>
      <c r="L17" s="57" t="s">
        <v>72</v>
      </c>
      <c r="M17" s="58" t="s">
        <v>72</v>
      </c>
      <c r="O17" s="16"/>
    </row>
    <row r="18" spans="1:15" ht="29.25" customHeight="1" thickBot="1">
      <c r="A18" s="96"/>
      <c r="B18" s="87" t="s">
        <v>29</v>
      </c>
      <c r="C18" s="36" t="s">
        <v>15</v>
      </c>
      <c r="D18" s="37" t="s">
        <v>30</v>
      </c>
      <c r="E18" s="59">
        <f aca="true" t="shared" si="0" ref="E18:M18">E10*E14</f>
        <v>26215</v>
      </c>
      <c r="F18" s="59">
        <f t="shared" si="0"/>
        <v>34775</v>
      </c>
      <c r="G18" s="59">
        <f t="shared" si="0"/>
        <v>179225</v>
      </c>
      <c r="H18" s="59">
        <f t="shared" si="0"/>
        <v>6955</v>
      </c>
      <c r="I18" s="59">
        <f t="shared" si="0"/>
        <v>72760</v>
      </c>
      <c r="J18" s="59">
        <f t="shared" si="0"/>
        <v>947485</v>
      </c>
      <c r="K18" s="59">
        <f t="shared" si="0"/>
        <v>18190</v>
      </c>
      <c r="L18" s="59">
        <f t="shared" si="0"/>
        <v>516810</v>
      </c>
      <c r="M18" s="60">
        <f t="shared" si="0"/>
        <v>137495</v>
      </c>
      <c r="N18" s="12">
        <f>'[1]TDSheet'!$M$214</f>
        <v>1939910</v>
      </c>
      <c r="O18" s="43"/>
    </row>
    <row r="19" spans="1:15" ht="29.25" customHeight="1" thickBot="1">
      <c r="A19" s="96"/>
      <c r="B19" s="88"/>
      <c r="C19" s="40" t="s">
        <v>17</v>
      </c>
      <c r="D19" s="38" t="s">
        <v>31</v>
      </c>
      <c r="E19" s="61">
        <f aca="true" t="shared" si="1" ref="E19:M19">E18*1.18</f>
        <v>30933.699999999997</v>
      </c>
      <c r="F19" s="61">
        <f t="shared" si="1"/>
        <v>41034.5</v>
      </c>
      <c r="G19" s="61">
        <f t="shared" si="1"/>
        <v>211485.5</v>
      </c>
      <c r="H19" s="61">
        <f t="shared" si="1"/>
        <v>8206.9</v>
      </c>
      <c r="I19" s="61">
        <f t="shared" si="1"/>
        <v>85856.79999999999</v>
      </c>
      <c r="J19" s="61">
        <f t="shared" si="1"/>
        <v>1118032.3</v>
      </c>
      <c r="K19" s="61">
        <f t="shared" si="1"/>
        <v>21464.199999999997</v>
      </c>
      <c r="L19" s="61">
        <f t="shared" si="1"/>
        <v>609835.7999999999</v>
      </c>
      <c r="M19" s="62">
        <f t="shared" si="1"/>
        <v>162244.1</v>
      </c>
      <c r="N19" s="39">
        <f>N18*1.18</f>
        <v>2289093.8</v>
      </c>
      <c r="O19" s="16">
        <f>E19+F19+G19+H19+I19+J19+K19+L19+M19</f>
        <v>2289093.8000000003</v>
      </c>
    </row>
    <row r="20" spans="1:14" ht="43.5" customHeight="1" thickBot="1">
      <c r="A20" s="97"/>
      <c r="B20" s="89" t="s">
        <v>32</v>
      </c>
      <c r="C20" s="90"/>
      <c r="D20" s="41" t="s">
        <v>33</v>
      </c>
      <c r="E20" s="63">
        <v>7900</v>
      </c>
      <c r="F20" s="63">
        <v>7900</v>
      </c>
      <c r="G20" s="63">
        <v>7900</v>
      </c>
      <c r="H20" s="63">
        <v>7900</v>
      </c>
      <c r="I20" s="63">
        <v>7900</v>
      </c>
      <c r="J20" s="63">
        <v>7900</v>
      </c>
      <c r="K20" s="63">
        <v>7900</v>
      </c>
      <c r="L20" s="63">
        <v>7900</v>
      </c>
      <c r="M20" s="63">
        <v>7900</v>
      </c>
      <c r="N20" s="42"/>
    </row>
    <row r="21" spans="1:13" ht="29.25" customHeight="1" thickBot="1">
      <c r="A21" s="91" t="s">
        <v>34</v>
      </c>
      <c r="B21" s="92"/>
      <c r="C21" s="92"/>
      <c r="D21" s="41"/>
      <c r="E21" s="33"/>
      <c r="F21" s="33"/>
      <c r="G21" s="33"/>
      <c r="H21" s="33"/>
      <c r="I21" s="33"/>
      <c r="J21" s="33"/>
      <c r="K21" s="33"/>
      <c r="L21" s="33"/>
      <c r="M21" s="64"/>
    </row>
    <row r="22" ht="7.5" customHeight="1"/>
    <row r="23" spans="1:13" ht="21.75" customHeight="1">
      <c r="A23" s="93" t="s">
        <v>79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</row>
    <row r="24" spans="1:13" ht="44.25" customHeight="1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</row>
    <row r="25" ht="18.75" customHeight="1">
      <c r="A25" s="4" t="s">
        <v>35</v>
      </c>
    </row>
    <row r="27" spans="1:13" ht="15.75">
      <c r="A27" s="5" t="s">
        <v>74</v>
      </c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4.25">
      <c r="A28" s="6"/>
      <c r="B28" s="6"/>
      <c r="C28" s="6" t="s">
        <v>36</v>
      </c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5.75">
      <c r="A29" s="94" t="s">
        <v>75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</row>
    <row r="30" spans="1:13" ht="14.25">
      <c r="A30" s="6"/>
      <c r="B30" s="6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5.75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</row>
  </sheetData>
  <sheetProtection selectLockedCells="1" selectUnlockedCells="1"/>
  <mergeCells count="23">
    <mergeCell ref="A21:C21"/>
    <mergeCell ref="A23:M24"/>
    <mergeCell ref="A31:M31"/>
    <mergeCell ref="A29:M29"/>
    <mergeCell ref="A10:A20"/>
    <mergeCell ref="B10:B11"/>
    <mergeCell ref="B12:B13"/>
    <mergeCell ref="B14:C14"/>
    <mergeCell ref="B15:B16"/>
    <mergeCell ref="B17:C17"/>
    <mergeCell ref="B18:B19"/>
    <mergeCell ref="B20:C20"/>
    <mergeCell ref="H8:H9"/>
    <mergeCell ref="I8:I9"/>
    <mergeCell ref="J8:J9"/>
    <mergeCell ref="K8:K9"/>
    <mergeCell ref="L8:L9"/>
    <mergeCell ref="M8:M9"/>
    <mergeCell ref="A3:M3"/>
    <mergeCell ref="A8:D9"/>
    <mergeCell ref="E8:E9"/>
    <mergeCell ref="F8:F9"/>
    <mergeCell ref="G8:G9"/>
  </mergeCells>
  <printOptions/>
  <pageMargins left="0.17" right="0.11805555555555555" top="0.34" bottom="0.7479166666666667" header="0.31" footer="0.5118055555555555"/>
  <pageSetup fitToHeight="1" fitToWidth="1" horizontalDpi="300" verticalDpi="300" orientation="landscape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="90" zoomScaleSheetLayoutView="90" zoomScalePageLayoutView="0" workbookViewId="0" topLeftCell="A1">
      <selection activeCell="K16" sqref="K16"/>
    </sheetView>
  </sheetViews>
  <sheetFormatPr defaultColWidth="8.796875" defaultRowHeight="14.25"/>
  <cols>
    <col min="1" max="1" width="16.69921875" style="0" customWidth="1"/>
    <col min="2" max="2" width="22.8984375" style="0" customWidth="1"/>
    <col min="3" max="3" width="16.69921875" style="0" customWidth="1"/>
    <col min="4" max="4" width="7.8984375" style="0" customWidth="1"/>
    <col min="5" max="5" width="15.09765625" style="0" customWidth="1"/>
    <col min="6" max="6" width="9" style="0" customWidth="1"/>
    <col min="8" max="8" width="18.5" style="0" customWidth="1"/>
  </cols>
  <sheetData>
    <row r="1" ht="14.25">
      <c r="E1" t="s">
        <v>37</v>
      </c>
    </row>
    <row r="3" spans="1:5" ht="28.5" customHeight="1">
      <c r="A3" s="82" t="s">
        <v>78</v>
      </c>
      <c r="B3" s="82"/>
      <c r="C3" s="82"/>
      <c r="D3" s="82"/>
      <c r="E3" s="82"/>
    </row>
    <row r="4" spans="1:5" ht="20.25" customHeight="1">
      <c r="A4" s="1"/>
      <c r="B4" s="1"/>
      <c r="C4" s="1"/>
      <c r="D4" s="1"/>
      <c r="E4" s="1"/>
    </row>
    <row r="5" ht="18.75" customHeight="1">
      <c r="A5" t="s">
        <v>73</v>
      </c>
    </row>
    <row r="6" ht="18.75" customHeight="1">
      <c r="A6" t="s">
        <v>38</v>
      </c>
    </row>
    <row r="7" ht="15.75" customHeight="1" thickBot="1"/>
    <row r="8" spans="1:6" ht="33" customHeight="1" thickBot="1">
      <c r="A8" s="115" t="s">
        <v>3</v>
      </c>
      <c r="B8" s="116"/>
      <c r="C8" s="116"/>
      <c r="D8" s="116"/>
      <c r="E8" s="119" t="s">
        <v>39</v>
      </c>
      <c r="F8" s="129"/>
    </row>
    <row r="9" spans="1:6" ht="19.5" customHeight="1" thickBot="1">
      <c r="A9" s="117"/>
      <c r="B9" s="118"/>
      <c r="C9" s="118"/>
      <c r="D9" s="118"/>
      <c r="E9" s="120"/>
      <c r="F9" s="130"/>
    </row>
    <row r="10" spans="1:6" ht="30" customHeight="1" thickBot="1">
      <c r="A10" s="121" t="s">
        <v>40</v>
      </c>
      <c r="B10" s="125" t="s">
        <v>41</v>
      </c>
      <c r="C10" s="17" t="s">
        <v>15</v>
      </c>
      <c r="D10" s="18" t="s">
        <v>16</v>
      </c>
      <c r="E10" s="65">
        <f>'[2]Нефть'!$M$43</f>
        <v>12131.54</v>
      </c>
      <c r="F10" s="74"/>
    </row>
    <row r="11" spans="1:6" ht="30" customHeight="1">
      <c r="A11" s="122"/>
      <c r="B11" s="126"/>
      <c r="C11" s="8" t="s">
        <v>17</v>
      </c>
      <c r="D11" s="9" t="s">
        <v>18</v>
      </c>
      <c r="E11" s="65">
        <f>E10*1.18</f>
        <v>14315.217200000001</v>
      </c>
      <c r="F11" s="74"/>
    </row>
    <row r="12" spans="1:6" ht="30" customHeight="1">
      <c r="A12" s="122"/>
      <c r="B12" s="127" t="s">
        <v>76</v>
      </c>
      <c r="C12" s="8" t="s">
        <v>15</v>
      </c>
      <c r="D12" s="9" t="s">
        <v>20</v>
      </c>
      <c r="E12" s="65">
        <f>E10+E17</f>
        <v>12621.43346346828</v>
      </c>
      <c r="F12" s="74"/>
    </row>
    <row r="13" spans="1:8" ht="30" customHeight="1">
      <c r="A13" s="122"/>
      <c r="B13" s="127"/>
      <c r="C13" s="8" t="s">
        <v>17</v>
      </c>
      <c r="D13" s="9" t="s">
        <v>21</v>
      </c>
      <c r="E13" s="65">
        <f>E12*1.18</f>
        <v>14893.291486892569</v>
      </c>
      <c r="F13" s="74"/>
      <c r="H13" s="13"/>
    </row>
    <row r="14" spans="1:8" ht="28.5" customHeight="1">
      <c r="A14" s="122"/>
      <c r="B14" s="127" t="s">
        <v>42</v>
      </c>
      <c r="C14" s="128"/>
      <c r="D14" s="9" t="s">
        <v>43</v>
      </c>
      <c r="E14" s="65">
        <f>'[1]TDSheet'!$N$213</f>
        <v>74</v>
      </c>
      <c r="F14" s="74"/>
      <c r="H14" s="44"/>
    </row>
    <row r="15" spans="1:8" ht="25.5" customHeight="1" thickBot="1">
      <c r="A15" s="122"/>
      <c r="B15" s="106" t="s">
        <v>44</v>
      </c>
      <c r="C15" s="8" t="s">
        <v>15</v>
      </c>
      <c r="D15" s="9" t="s">
        <v>45</v>
      </c>
      <c r="E15" s="65">
        <f>882508.93/1000</f>
        <v>882.5089300000001</v>
      </c>
      <c r="F15" s="74"/>
      <c r="H15" s="13"/>
    </row>
    <row r="16" spans="1:8" ht="25.5" customHeight="1" thickBot="1">
      <c r="A16" s="122"/>
      <c r="B16" s="107"/>
      <c r="C16" s="19" t="s">
        <v>17</v>
      </c>
      <c r="D16" s="20" t="s">
        <v>46</v>
      </c>
      <c r="E16" s="66">
        <f>E15*1.18</f>
        <v>1041.3605374</v>
      </c>
      <c r="F16" s="74"/>
      <c r="H16" s="12"/>
    </row>
    <row r="17" spans="1:6" ht="25.5" customHeight="1" thickBot="1">
      <c r="A17" s="122"/>
      <c r="B17" s="108" t="s">
        <v>47</v>
      </c>
      <c r="C17" s="22" t="s">
        <v>15</v>
      </c>
      <c r="D17" s="23" t="s">
        <v>48</v>
      </c>
      <c r="E17" s="140">
        <f>E19/E21*1000</f>
        <v>489.8934634682796</v>
      </c>
      <c r="F17" s="75"/>
    </row>
    <row r="18" spans="1:8" ht="25.5" customHeight="1">
      <c r="A18" s="122"/>
      <c r="B18" s="109"/>
      <c r="C18" s="14" t="s">
        <v>17</v>
      </c>
      <c r="D18" s="15" t="s">
        <v>49</v>
      </c>
      <c r="E18" s="77">
        <f>E17*1.18</f>
        <v>578.07428689257</v>
      </c>
      <c r="F18" s="76"/>
      <c r="H18" s="44"/>
    </row>
    <row r="19" spans="1:6" ht="25.5" customHeight="1">
      <c r="A19" s="122"/>
      <c r="B19" s="110" t="s">
        <v>50</v>
      </c>
      <c r="C19" s="14" t="s">
        <v>15</v>
      </c>
      <c r="D19" s="15" t="s">
        <v>51</v>
      </c>
      <c r="E19" s="141">
        <f>35637.3/1000</f>
        <v>35.6373</v>
      </c>
      <c r="F19" s="76"/>
    </row>
    <row r="20" spans="1:6" ht="25.5" customHeight="1">
      <c r="A20" s="122"/>
      <c r="B20" s="110"/>
      <c r="C20" s="14" t="s">
        <v>17</v>
      </c>
      <c r="D20" s="15" t="s">
        <v>52</v>
      </c>
      <c r="E20" s="65">
        <f>E19*1.18</f>
        <v>42.052014</v>
      </c>
      <c r="F20" s="76"/>
    </row>
    <row r="21" spans="1:6" ht="29.25" customHeight="1" thickBot="1">
      <c r="A21" s="122"/>
      <c r="B21" s="137" t="s">
        <v>80</v>
      </c>
      <c r="C21" s="138"/>
      <c r="D21" s="20" t="s">
        <v>53</v>
      </c>
      <c r="E21" s="66">
        <v>72.745</v>
      </c>
      <c r="F21" s="74"/>
    </row>
    <row r="22" spans="1:6" ht="25.5" customHeight="1" thickBot="1">
      <c r="A22" s="122"/>
      <c r="B22" s="108" t="s">
        <v>54</v>
      </c>
      <c r="C22" s="17" t="s">
        <v>15</v>
      </c>
      <c r="D22" s="18" t="s">
        <v>55</v>
      </c>
      <c r="E22" s="67" t="s">
        <v>72</v>
      </c>
      <c r="F22" s="74"/>
    </row>
    <row r="23" spans="1:6" ht="25.5" customHeight="1">
      <c r="A23" s="122"/>
      <c r="B23" s="109"/>
      <c r="C23" s="8" t="s">
        <v>17</v>
      </c>
      <c r="D23" s="9" t="s">
        <v>56</v>
      </c>
      <c r="E23" s="68" t="s">
        <v>72</v>
      </c>
      <c r="F23" s="74"/>
    </row>
    <row r="24" spans="1:6" ht="25.5" customHeight="1">
      <c r="A24" s="122"/>
      <c r="B24" s="139" t="s">
        <v>57</v>
      </c>
      <c r="C24" s="8" t="s">
        <v>15</v>
      </c>
      <c r="D24" s="9" t="s">
        <v>58</v>
      </c>
      <c r="E24" s="68" t="s">
        <v>72</v>
      </c>
      <c r="F24" s="74"/>
    </row>
    <row r="25" spans="1:6" ht="25.5" customHeight="1">
      <c r="A25" s="122"/>
      <c r="B25" s="139"/>
      <c r="C25" s="8" t="s">
        <v>17</v>
      </c>
      <c r="D25" s="9" t="s">
        <v>59</v>
      </c>
      <c r="E25" s="68" t="s">
        <v>72</v>
      </c>
      <c r="F25" s="74"/>
    </row>
    <row r="26" spans="1:6" ht="30" customHeight="1" thickBot="1">
      <c r="A26" s="122"/>
      <c r="B26" s="111" t="s">
        <v>60</v>
      </c>
      <c r="C26" s="112"/>
      <c r="D26" s="21" t="s">
        <v>61</v>
      </c>
      <c r="E26" s="69" t="s">
        <v>72</v>
      </c>
      <c r="F26" s="74"/>
    </row>
    <row r="27" spans="1:6" ht="25.5" customHeight="1">
      <c r="A27" s="123"/>
      <c r="B27" s="113" t="s">
        <v>62</v>
      </c>
      <c r="C27" s="27" t="s">
        <v>15</v>
      </c>
      <c r="D27" s="28" t="s">
        <v>63</v>
      </c>
      <c r="E27" s="70" t="s">
        <v>72</v>
      </c>
      <c r="F27" s="74"/>
    </row>
    <row r="28" spans="1:6" ht="30" customHeight="1">
      <c r="A28" s="123"/>
      <c r="B28" s="114"/>
      <c r="C28" s="25" t="s">
        <v>17</v>
      </c>
      <c r="D28" s="26" t="s">
        <v>64</v>
      </c>
      <c r="E28" s="68" t="s">
        <v>72</v>
      </c>
      <c r="F28" s="74"/>
    </row>
    <row r="29" spans="1:6" ht="25.5" customHeight="1">
      <c r="A29" s="123"/>
      <c r="B29" s="114" t="s">
        <v>65</v>
      </c>
      <c r="C29" s="25" t="s">
        <v>15</v>
      </c>
      <c r="D29" s="26" t="s">
        <v>66</v>
      </c>
      <c r="E29" s="68" t="s">
        <v>72</v>
      </c>
      <c r="F29" s="74"/>
    </row>
    <row r="30" spans="1:6" ht="25.5" customHeight="1">
      <c r="A30" s="123"/>
      <c r="B30" s="114"/>
      <c r="C30" s="25" t="s">
        <v>17</v>
      </c>
      <c r="D30" s="26" t="s">
        <v>67</v>
      </c>
      <c r="E30" s="68" t="s">
        <v>72</v>
      </c>
      <c r="F30" s="74"/>
    </row>
    <row r="31" spans="1:6" ht="30" customHeight="1" thickBot="1">
      <c r="A31" s="123"/>
      <c r="B31" s="131" t="s">
        <v>68</v>
      </c>
      <c r="C31" s="132"/>
      <c r="D31" s="29" t="s">
        <v>69</v>
      </c>
      <c r="E31" s="71" t="s">
        <v>72</v>
      </c>
      <c r="F31" s="74"/>
    </row>
    <row r="32" spans="1:6" ht="25.5" customHeight="1" thickBot="1">
      <c r="A32" s="122"/>
      <c r="B32" s="133" t="s">
        <v>70</v>
      </c>
      <c r="C32" s="134"/>
      <c r="D32" s="24" t="s">
        <v>33</v>
      </c>
      <c r="E32" s="72">
        <v>9500</v>
      </c>
      <c r="F32" s="74"/>
    </row>
    <row r="33" spans="1:6" ht="25.5" customHeight="1" thickBot="1">
      <c r="A33" s="124"/>
      <c r="B33" s="135" t="s">
        <v>71</v>
      </c>
      <c r="C33" s="136"/>
      <c r="D33" s="33"/>
      <c r="E33" s="73"/>
      <c r="F33" s="74"/>
    </row>
    <row r="34" spans="1:4" ht="12" customHeight="1">
      <c r="A34" s="10"/>
      <c r="B34" s="30"/>
      <c r="C34" s="31"/>
      <c r="D34" s="32"/>
    </row>
    <row r="35" spans="1:5" ht="32.25" customHeight="1">
      <c r="A35" s="93" t="s">
        <v>79</v>
      </c>
      <c r="B35" s="93"/>
      <c r="C35" s="93"/>
      <c r="D35" s="93"/>
      <c r="E35" s="93"/>
    </row>
    <row r="36" spans="1:5" ht="39" customHeight="1">
      <c r="A36" s="93"/>
      <c r="B36" s="93"/>
      <c r="C36" s="93"/>
      <c r="D36" s="93"/>
      <c r="E36" s="93"/>
    </row>
    <row r="37" ht="18.75" customHeight="1">
      <c r="A37" s="4" t="s">
        <v>35</v>
      </c>
    </row>
    <row r="38" spans="1:4" ht="14.25">
      <c r="A38" s="11"/>
      <c r="B38" s="11"/>
      <c r="C38" s="11"/>
      <c r="D38" s="11"/>
    </row>
    <row r="39" spans="1:5" ht="15.75">
      <c r="A39" s="5" t="s">
        <v>74</v>
      </c>
      <c r="B39" s="6"/>
      <c r="C39" s="6"/>
      <c r="D39" s="7"/>
      <c r="E39" s="7"/>
    </row>
    <row r="40" spans="1:5" ht="14.25">
      <c r="A40" s="6"/>
      <c r="B40" s="6"/>
      <c r="C40" s="6" t="s">
        <v>36</v>
      </c>
      <c r="D40" s="7"/>
      <c r="E40" s="7"/>
    </row>
    <row r="41" spans="1:5" ht="15.75" customHeight="1">
      <c r="A41" s="94" t="s">
        <v>77</v>
      </c>
      <c r="B41" s="94"/>
      <c r="C41" s="94"/>
      <c r="D41" s="94"/>
      <c r="E41" s="94"/>
    </row>
    <row r="42" spans="1:5" ht="14.25">
      <c r="A42" s="6"/>
      <c r="B42" s="6"/>
      <c r="C42" s="6"/>
      <c r="D42" s="7"/>
      <c r="E42" s="7"/>
    </row>
    <row r="43" spans="1:5" ht="15.75">
      <c r="A43" s="94"/>
      <c r="B43" s="94"/>
      <c r="C43" s="94"/>
      <c r="D43" s="94"/>
      <c r="E43" s="94"/>
    </row>
  </sheetData>
  <sheetProtection selectLockedCells="1" selectUnlockedCells="1"/>
  <mergeCells count="23">
    <mergeCell ref="F8:F9"/>
    <mergeCell ref="B31:C31"/>
    <mergeCell ref="B32:C32"/>
    <mergeCell ref="B33:C33"/>
    <mergeCell ref="A35:E36"/>
    <mergeCell ref="A43:E43"/>
    <mergeCell ref="A41:E41"/>
    <mergeCell ref="B21:C21"/>
    <mergeCell ref="B22:B23"/>
    <mergeCell ref="B24:B25"/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  <mergeCell ref="B26:C26"/>
    <mergeCell ref="B27:B28"/>
    <mergeCell ref="B29:B30"/>
  </mergeCells>
  <printOptions/>
  <pageMargins left="0.6299212598425197" right="0.2362204724409449" top="0.43" bottom="0.7480314960629921" header="0.41" footer="0.5118110236220472"/>
  <pageSetup horizontalDpi="300" verticalDpi="3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Р.Ф.</dc:creator>
  <cp:keywords/>
  <dc:description/>
  <cp:lastModifiedBy>SheremetEA</cp:lastModifiedBy>
  <cp:lastPrinted>2013-08-15T04:56:42Z</cp:lastPrinted>
  <dcterms:created xsi:type="dcterms:W3CDTF">2013-08-14T05:09:02Z</dcterms:created>
  <dcterms:modified xsi:type="dcterms:W3CDTF">2015-04-23T02:52:55Z</dcterms:modified>
  <cp:category/>
  <cp:version/>
  <cp:contentType/>
  <cp:contentStatus/>
</cp:coreProperties>
</file>