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</externalReferences>
  <definedNames>
    <definedName name="god">#REF!</definedName>
    <definedName name="_xlnm.Print_Area" localSheetId="1">'Приложение №2'!$A$1:$F$43</definedName>
  </definedNames>
  <calcPr fullCalcOnLoad="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2013 года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<sst xmlns="http://schemas.openxmlformats.org/spreadsheetml/2006/main" count="148" uniqueCount="80">
  <si>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</si>
  <si>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</si>
  <si>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</si>
  <si>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</si>
  <si>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</si>
  <si>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</si>
  <si>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</si>
  <si>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</si>
  <si>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</si>
  <si>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</si>
  <si>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</si>
  <si>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</si>
  <si>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</si>
  <si>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</si>
  <si>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</si>
  <si>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</si>
  <si>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</si>
  <si>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</si>
  <si>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</si>
  <si>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</si>
  <si>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</si>
  <si>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</si>
  <si>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</si>
  <si>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</si>
  <si>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</si>
  <si>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</si>
  <si>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</si>
  <si>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</si>
  <si>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</si>
  <si>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</si>
  <si>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</si>
  <si>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</si>
  <si>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</si>
  <si>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</si>
  <si>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</si>
  <si>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</si>
  <si>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</si>
  <si>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</si>
  <si>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</si>
  <si>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</si>
  <si>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</si>
  <si>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</si>
  <si>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</si>
  <si>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</si>
  <si>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</si>
  <si>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</si>
  <si>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</si>
  <si>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</si>
  <si>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</si>
  <si>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</si>
  <si>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</si>
  <si>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</si>
  <si>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</si>
  <si>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</si>
  <si>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</si>
  <si>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</si>
  <si>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</si>
  <si>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</si>
  <si>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</si>
  <si>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</si>
  <si>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</si>
  <si>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</si>
  <si>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</si>
  <si>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</si>
  <si>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</si>
  <si>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</si>
  <si>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</si>
  <si>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</si>
  <si>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</si>
  <si>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</si>
  <si>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</si>
  <si>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</si>
  <si>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</si>
  <si>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</si>
  <si>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</si>
  <si>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</si>
  <si>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</si>
  <si>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</si>
  <si>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Информация о фактически сложившихся ценах и объёмах потребления топлива по итогам 1 полугодия 2014 года</t>
  </si>
  <si>
    <r>
      <t>* Данные заполняются по итогам 1 полугодия 2014 года и должны быть подтверждены первичными документами за 2014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</si>
</sst>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30" fillId="37" borderId="16" xfId="0" applyNumberFormat="1" applyFont="1" applyFill="1" applyBorder="1" applyAlignment="1" applyProtection="1">
      <alignment horizontal="center" vertical="center" wrapText="1"/>
      <protection/>
    </xf>
    <xf numFmtId="49" fontId="23" fillId="37" borderId="17" xfId="75" applyNumberFormat="1" applyFont="1" applyFill="1" applyBorder="1" applyAlignment="1" applyProtection="1">
      <alignment horizontal="center" vertical="center" wrapText="1"/>
      <protection/>
    </xf>
    <xf numFmtId="4" fontId="19" fillId="0" borderId="18" xfId="0" applyNumberFormat="1" applyFont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49" fontId="23" fillId="37" borderId="22" xfId="75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30" fillId="37" borderId="24" xfId="0" applyNumberFormat="1" applyFont="1" applyFill="1" applyBorder="1" applyAlignment="1" applyProtection="1">
      <alignment horizontal="center" vertical="center" wrapText="1"/>
      <protection/>
    </xf>
    <xf numFmtId="49" fontId="23" fillId="37" borderId="24" xfId="75" applyNumberFormat="1" applyFont="1" applyFill="1" applyBorder="1" applyAlignment="1" applyProtection="1">
      <alignment horizontal="center" vertical="center" wrapText="1"/>
      <protection/>
    </xf>
    <xf numFmtId="0" fontId="30" fillId="37" borderId="25" xfId="0" applyNumberFormat="1" applyFont="1" applyFill="1" applyBorder="1" applyAlignment="1" applyProtection="1">
      <alignment horizontal="center" vertical="center" wrapText="1"/>
      <protection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49" fontId="23" fillId="37" borderId="26" xfId="75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9" fontId="23" fillId="37" borderId="16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172" fontId="0" fillId="0" borderId="31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8" fillId="37" borderId="16" xfId="0" applyNumberFormat="1" applyFont="1" applyFill="1" applyBorder="1" applyAlignment="1" applyProtection="1">
      <alignment horizontal="center" vertical="center" wrapText="1"/>
      <protection/>
    </xf>
    <xf numFmtId="172" fontId="0" fillId="0" borderId="16" xfId="0" applyNumberFormat="1" applyBorder="1" applyAlignment="1">
      <alignment/>
    </xf>
    <xf numFmtId="172" fontId="0" fillId="0" borderId="30" xfId="0" applyNumberFormat="1" applyBorder="1" applyAlignment="1">
      <alignment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49" fontId="23" fillId="37" borderId="32" xfId="75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9" xfId="0" applyBorder="1" applyAlignment="1">
      <alignment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76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43" xfId="76" applyFont="1" applyBorder="1" applyAlignment="1" applyProtection="1">
      <alignment horizontal="center" vertical="center" wrapText="1"/>
      <protection/>
    </xf>
    <xf numFmtId="0" fontId="4" fillId="0" borderId="46" xfId="76" applyFont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76" applyFont="1" applyBorder="1" applyAlignment="1" applyProtection="1">
      <alignment horizontal="center" vertical="center" wrapText="1"/>
      <protection/>
    </xf>
    <xf numFmtId="0" fontId="4" fillId="0" borderId="37" xfId="76" applyFont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76" applyFont="1" applyBorder="1" applyAlignment="1" applyProtection="1">
      <alignment horizontal="center" vertical="center" wrapText="1"/>
      <protection/>
    </xf>
    <xf numFmtId="0" fontId="4" fillId="0" borderId="50" xfId="76" applyFont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26" xfId="76" applyFont="1" applyBorder="1" applyAlignment="1" applyProtection="1">
      <alignment horizontal="center" vertical="center" wrapText="1"/>
      <protection/>
    </xf>
    <xf numFmtId="0" fontId="4" fillId="0" borderId="41" xfId="76" applyFont="1" applyBorder="1" applyAlignment="1" applyProtection="1">
      <alignment horizontal="center" vertical="center" wrapText="1"/>
      <protection/>
    </xf>
    <xf numFmtId="0" fontId="4" fillId="0" borderId="52" xfId="76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29" xfId="0" applyFont="1" applyBorder="1" applyAlignment="1">
      <alignment horizontal="lef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7;&#1086;&#1083;&#1091;&#1075;&#1086;&#1076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5">
          <cell r="P195">
            <v>4202960</v>
          </cell>
          <cell r="Q195">
            <v>7856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F17" sqref="F17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t="s">
        <v>0</v>
      </c>
    </row>
    <row r="3" spans="1:9" ht="37.5" customHeight="1">
      <c r="A3" s="70" t="str">
        <f>'Приложение №2'!A3:E3</f>
        <v>Информация о фактически сложившихся ценах и объёмах потребления топлива по итогам 1 полугодия 2014 года</v>
      </c>
      <c r="B3" s="70"/>
      <c r="C3" s="70"/>
      <c r="D3" s="70"/>
      <c r="E3" s="70"/>
      <c r="F3" s="70"/>
      <c r="G3" s="70"/>
      <c r="H3" s="70"/>
      <c r="I3" s="70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72</v>
      </c>
      <c r="K5" t="s">
        <v>1</v>
      </c>
    </row>
    <row r="6" ht="21" customHeight="1">
      <c r="A6" t="s">
        <v>2</v>
      </c>
    </row>
    <row r="7" ht="15" thickBot="1"/>
    <row r="8" spans="1:9" ht="60" customHeight="1">
      <c r="A8" s="71" t="s">
        <v>3</v>
      </c>
      <c r="B8" s="72"/>
      <c r="C8" s="72"/>
      <c r="D8" s="72"/>
      <c r="E8" s="75" t="s">
        <v>4</v>
      </c>
      <c r="F8" s="75" t="s">
        <v>5</v>
      </c>
      <c r="G8" s="75" t="s">
        <v>6</v>
      </c>
      <c r="H8" s="75" t="s">
        <v>7</v>
      </c>
      <c r="I8" s="85" t="s">
        <v>8</v>
      </c>
    </row>
    <row r="9" spans="1:9" ht="29.25" customHeight="1" thickBot="1">
      <c r="A9" s="73"/>
      <c r="B9" s="74"/>
      <c r="C9" s="74"/>
      <c r="D9" s="74"/>
      <c r="E9" s="76"/>
      <c r="F9" s="76"/>
      <c r="G9" s="76"/>
      <c r="H9" s="76"/>
      <c r="I9" s="86"/>
    </row>
    <row r="10" spans="1:9" ht="21" customHeight="1" thickBot="1">
      <c r="A10" s="91" t="s">
        <v>9</v>
      </c>
      <c r="B10" s="81" t="s">
        <v>10</v>
      </c>
      <c r="C10" s="48" t="s">
        <v>11</v>
      </c>
      <c r="D10" s="49" t="s">
        <v>12</v>
      </c>
      <c r="E10" s="50">
        <v>535</v>
      </c>
      <c r="F10" s="50">
        <v>535</v>
      </c>
      <c r="G10" s="50">
        <v>535</v>
      </c>
      <c r="H10" s="50">
        <v>535</v>
      </c>
      <c r="I10" s="51">
        <v>535</v>
      </c>
    </row>
    <row r="11" spans="1:9" ht="21" customHeight="1">
      <c r="A11" s="92"/>
      <c r="B11" s="82"/>
      <c r="C11" s="2" t="s">
        <v>13</v>
      </c>
      <c r="D11" s="3" t="s">
        <v>14</v>
      </c>
      <c r="E11" s="4">
        <v>631.3</v>
      </c>
      <c r="F11" s="4">
        <v>631.3</v>
      </c>
      <c r="G11" s="4">
        <v>631.3</v>
      </c>
      <c r="H11" s="4">
        <v>631.3</v>
      </c>
      <c r="I11" s="52">
        <v>631.3</v>
      </c>
    </row>
    <row r="12" spans="1:9" ht="21" customHeight="1">
      <c r="A12" s="92"/>
      <c r="B12" s="94" t="s">
        <v>15</v>
      </c>
      <c r="C12" s="2" t="s">
        <v>11</v>
      </c>
      <c r="D12" s="3" t="s">
        <v>16</v>
      </c>
      <c r="E12" s="5" t="s">
        <v>70</v>
      </c>
      <c r="F12" s="5" t="s">
        <v>70</v>
      </c>
      <c r="G12" s="5" t="s">
        <v>70</v>
      </c>
      <c r="H12" s="5" t="s">
        <v>70</v>
      </c>
      <c r="I12" s="53" t="s">
        <v>70</v>
      </c>
    </row>
    <row r="13" spans="1:9" ht="21" customHeight="1">
      <c r="A13" s="92"/>
      <c r="B13" s="94"/>
      <c r="C13" s="2" t="s">
        <v>13</v>
      </c>
      <c r="D13" s="3" t="s">
        <v>17</v>
      </c>
      <c r="E13" s="5" t="s">
        <v>70</v>
      </c>
      <c r="F13" s="5" t="s">
        <v>70</v>
      </c>
      <c r="G13" s="5" t="s">
        <v>70</v>
      </c>
      <c r="H13" s="5" t="s">
        <v>70</v>
      </c>
      <c r="I13" s="53" t="s">
        <v>70</v>
      </c>
    </row>
    <row r="14" spans="1:11" ht="29.25" customHeight="1" thickBot="1">
      <c r="A14" s="92"/>
      <c r="B14" s="79" t="s">
        <v>18</v>
      </c>
      <c r="C14" s="80"/>
      <c r="D14" s="54" t="s">
        <v>19</v>
      </c>
      <c r="E14" s="55">
        <v>227</v>
      </c>
      <c r="F14" s="55">
        <v>801</v>
      </c>
      <c r="G14" s="55">
        <v>79</v>
      </c>
      <c r="H14" s="55">
        <v>112</v>
      </c>
      <c r="I14" s="56">
        <v>278</v>
      </c>
      <c r="J14">
        <f>'[1]TDSheet'!$Q$195</f>
        <v>7856</v>
      </c>
      <c r="K14" s="47">
        <f>E14+F14+G14+H14+I14</f>
        <v>1497</v>
      </c>
    </row>
    <row r="15" spans="1:11" ht="29.25" customHeight="1" thickBot="1">
      <c r="A15" s="92"/>
      <c r="B15" s="81" t="s">
        <v>20</v>
      </c>
      <c r="C15" s="48" t="s">
        <v>11</v>
      </c>
      <c r="D15" s="49" t="s">
        <v>21</v>
      </c>
      <c r="E15" s="57" t="s">
        <v>70</v>
      </c>
      <c r="F15" s="57" t="s">
        <v>70</v>
      </c>
      <c r="G15" s="57" t="s">
        <v>70</v>
      </c>
      <c r="H15" s="57" t="s">
        <v>70</v>
      </c>
      <c r="I15" s="58" t="s">
        <v>70</v>
      </c>
      <c r="K15" s="47"/>
    </row>
    <row r="16" spans="1:11" ht="29.25" customHeight="1">
      <c r="A16" s="92"/>
      <c r="B16" s="82"/>
      <c r="C16" s="2" t="s">
        <v>13</v>
      </c>
      <c r="D16" s="3" t="s">
        <v>22</v>
      </c>
      <c r="E16" s="5" t="s">
        <v>70</v>
      </c>
      <c r="F16" s="5" t="s">
        <v>70</v>
      </c>
      <c r="G16" s="5" t="s">
        <v>70</v>
      </c>
      <c r="H16" s="5" t="s">
        <v>70</v>
      </c>
      <c r="I16" s="53" t="s">
        <v>70</v>
      </c>
      <c r="K16" s="47"/>
    </row>
    <row r="17" spans="1:11" ht="41.25" customHeight="1" thickBot="1">
      <c r="A17" s="92"/>
      <c r="B17" s="79" t="s">
        <v>23</v>
      </c>
      <c r="C17" s="80"/>
      <c r="D17" s="54" t="s">
        <v>24</v>
      </c>
      <c r="E17" s="55" t="s">
        <v>70</v>
      </c>
      <c r="F17" s="55" t="s">
        <v>70</v>
      </c>
      <c r="G17" s="55" t="s">
        <v>70</v>
      </c>
      <c r="H17" s="55" t="s">
        <v>70</v>
      </c>
      <c r="I17" s="56" t="s">
        <v>70</v>
      </c>
      <c r="K17" s="47"/>
    </row>
    <row r="18" spans="1:11" ht="29.25" customHeight="1" thickBot="1">
      <c r="A18" s="92"/>
      <c r="B18" s="77" t="s">
        <v>25</v>
      </c>
      <c r="C18" s="48" t="s">
        <v>11</v>
      </c>
      <c r="D18" s="49" t="s">
        <v>26</v>
      </c>
      <c r="E18" s="60">
        <f>E10*E14</f>
        <v>121445</v>
      </c>
      <c r="F18" s="60">
        <f>F10*F14</f>
        <v>428535</v>
      </c>
      <c r="G18" s="60">
        <f>G10*G14</f>
        <v>42265</v>
      </c>
      <c r="H18" s="60">
        <f>H10*H14</f>
        <v>59920</v>
      </c>
      <c r="I18" s="61">
        <f>I10*I14</f>
        <v>148730</v>
      </c>
      <c r="J18" s="14">
        <f>'[1]TDSheet'!$P$195</f>
        <v>4202960</v>
      </c>
      <c r="K18" s="47">
        <f>E18+F18+G18+H18+I18</f>
        <v>800895</v>
      </c>
    </row>
    <row r="19" spans="1:11" ht="29.25" customHeight="1" thickBot="1">
      <c r="A19" s="92"/>
      <c r="B19" s="78"/>
      <c r="C19" s="62" t="s">
        <v>13</v>
      </c>
      <c r="D19" s="54" t="s">
        <v>27</v>
      </c>
      <c r="E19" s="63">
        <f aca="true" t="shared" si="0" ref="E19:J19">E18*1.18</f>
        <v>143305.1</v>
      </c>
      <c r="F19" s="63">
        <f t="shared" si="0"/>
        <v>505671.3</v>
      </c>
      <c r="G19" s="63">
        <f t="shared" si="0"/>
        <v>49872.7</v>
      </c>
      <c r="H19" s="63">
        <f t="shared" si="0"/>
        <v>70705.59999999999</v>
      </c>
      <c r="I19" s="64">
        <f t="shared" si="0"/>
        <v>175501.4</v>
      </c>
      <c r="J19" s="59">
        <f t="shared" si="0"/>
        <v>4959492.8</v>
      </c>
      <c r="K19" s="47">
        <f>E19+F19+G19+H19+I19</f>
        <v>945056.1</v>
      </c>
    </row>
    <row r="20" spans="1:9" ht="43.5" customHeight="1" thickBot="1">
      <c r="A20" s="93"/>
      <c r="B20" s="83" t="s">
        <v>28</v>
      </c>
      <c r="C20" s="84"/>
      <c r="D20" s="66" t="s">
        <v>29</v>
      </c>
      <c r="E20" s="67">
        <v>8730</v>
      </c>
      <c r="F20" s="67">
        <v>10660</v>
      </c>
      <c r="G20" s="67">
        <v>9320</v>
      </c>
      <c r="H20" s="67">
        <v>10470</v>
      </c>
      <c r="I20" s="68">
        <v>12072</v>
      </c>
    </row>
    <row r="21" spans="1:9" ht="29.25" customHeight="1" thickBot="1">
      <c r="A21" s="87" t="s">
        <v>30</v>
      </c>
      <c r="B21" s="88"/>
      <c r="C21" s="88"/>
      <c r="D21" s="65"/>
      <c r="E21" s="69"/>
      <c r="F21" s="69"/>
      <c r="G21" s="69"/>
      <c r="H21" s="69"/>
      <c r="I21" s="42"/>
    </row>
    <row r="22" ht="7.5" customHeight="1"/>
    <row r="23" spans="1:9" ht="21.75" customHeight="1">
      <c r="A23" s="89" t="s">
        <v>79</v>
      </c>
      <c r="B23" s="89"/>
      <c r="C23" s="89"/>
      <c r="D23" s="89"/>
      <c r="E23" s="89"/>
      <c r="F23" s="89"/>
      <c r="G23" s="89"/>
      <c r="H23" s="89"/>
      <c r="I23" s="89"/>
    </row>
    <row r="24" spans="1:9" ht="44.2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ht="18.75" customHeight="1">
      <c r="A25" s="6" t="s">
        <v>31</v>
      </c>
    </row>
    <row r="27" spans="1:9" ht="15.75">
      <c r="A27" s="7" t="s">
        <v>71</v>
      </c>
      <c r="B27" s="8"/>
      <c r="C27" s="8"/>
      <c r="D27" s="9"/>
      <c r="E27" s="9"/>
      <c r="F27" s="9"/>
      <c r="G27" s="9"/>
      <c r="H27" s="9"/>
      <c r="I27" s="9"/>
    </row>
    <row r="28" spans="1:9" ht="14.25">
      <c r="A28" s="8"/>
      <c r="B28" s="8"/>
      <c r="C28" s="8" t="s">
        <v>32</v>
      </c>
      <c r="D28" s="9"/>
      <c r="E28" s="9"/>
      <c r="F28" s="9"/>
      <c r="G28" s="9"/>
      <c r="H28" s="9"/>
      <c r="I28" s="9"/>
    </row>
    <row r="29" spans="1:9" ht="15.75">
      <c r="A29" s="90" t="str">
        <f>'Приложение №2'!A41:F41</f>
        <v>Исполнитель Начальник ПТУ Бортников И.А. /________________/ Тел. (38259) 6-60-80</v>
      </c>
      <c r="B29" s="90"/>
      <c r="C29" s="90"/>
      <c r="D29" s="90"/>
      <c r="E29" s="90"/>
      <c r="F29" s="90"/>
      <c r="G29" s="90"/>
      <c r="H29" s="90"/>
      <c r="I29" s="90"/>
    </row>
    <row r="30" spans="1:9" ht="14.25">
      <c r="A30" s="8"/>
      <c r="B30" s="8"/>
      <c r="C30" s="8"/>
      <c r="D30" s="9"/>
      <c r="E30" s="9"/>
      <c r="F30" s="9"/>
      <c r="G30" s="9"/>
      <c r="H30" s="9"/>
      <c r="I30" s="9"/>
    </row>
    <row r="31" spans="1:9" ht="15.75">
      <c r="A31" s="90"/>
      <c r="B31" s="90"/>
      <c r="C31" s="90"/>
      <c r="D31" s="90"/>
      <c r="E31" s="90"/>
      <c r="F31" s="90"/>
      <c r="G31" s="90"/>
      <c r="H31" s="90"/>
      <c r="I31" s="90"/>
    </row>
  </sheetData>
  <sheetProtection selectLockedCells="1" selectUnlockedCells="1"/>
  <mergeCells count="19"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A3:I3"/>
    <mergeCell ref="A8:D9"/>
    <mergeCell ref="E8:E9"/>
    <mergeCell ref="F8:F9"/>
    <mergeCell ref="G8:G9"/>
    <mergeCell ref="B18:B19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80" zoomScaleSheetLayoutView="80" zoomScalePageLayoutView="0" workbookViewId="0" topLeftCell="A19">
      <selection activeCell="A37" sqref="A37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9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70" t="s">
        <v>78</v>
      </c>
      <c r="B3" s="70"/>
      <c r="C3" s="70"/>
      <c r="D3" s="70"/>
      <c r="E3" s="70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73</v>
      </c>
    </row>
    <row r="6" ht="18.75" customHeight="1">
      <c r="A6" t="s">
        <v>34</v>
      </c>
    </row>
    <row r="7" ht="15.75" customHeight="1" thickBot="1"/>
    <row r="8" spans="1:5" ht="33" customHeight="1">
      <c r="A8" s="95" t="s">
        <v>3</v>
      </c>
      <c r="B8" s="96"/>
      <c r="C8" s="96"/>
      <c r="D8" s="96"/>
      <c r="E8" s="99" t="s">
        <v>35</v>
      </c>
    </row>
    <row r="9" spans="1:5" ht="19.5" customHeight="1" thickBot="1">
      <c r="A9" s="97"/>
      <c r="B9" s="98"/>
      <c r="C9" s="98"/>
      <c r="D9" s="98"/>
      <c r="E9" s="100"/>
    </row>
    <row r="10" spans="1:5" ht="30" customHeight="1" thickBot="1">
      <c r="A10" s="91" t="s">
        <v>36</v>
      </c>
      <c r="B10" s="101" t="s">
        <v>37</v>
      </c>
      <c r="C10" s="18" t="s">
        <v>11</v>
      </c>
      <c r="D10" s="19" t="s">
        <v>12</v>
      </c>
      <c r="E10" s="20">
        <v>11880.59</v>
      </c>
    </row>
    <row r="11" spans="1:5" ht="30" customHeight="1">
      <c r="A11" s="92"/>
      <c r="B11" s="102"/>
      <c r="C11" s="10" t="s">
        <v>13</v>
      </c>
      <c r="D11" s="11" t="s">
        <v>14</v>
      </c>
      <c r="E11" s="21">
        <f>E10*1.18</f>
        <v>14019.0962</v>
      </c>
    </row>
    <row r="12" spans="1:5" ht="30" customHeight="1">
      <c r="A12" s="92"/>
      <c r="B12" s="103" t="s">
        <v>38</v>
      </c>
      <c r="C12" s="10" t="s">
        <v>11</v>
      </c>
      <c r="D12" s="11" t="s">
        <v>16</v>
      </c>
      <c r="E12" s="22">
        <v>12141.1</v>
      </c>
    </row>
    <row r="13" spans="1:8" ht="30" customHeight="1">
      <c r="A13" s="92"/>
      <c r="B13" s="103"/>
      <c r="C13" s="10" t="s">
        <v>13</v>
      </c>
      <c r="D13" s="11" t="s">
        <v>17</v>
      </c>
      <c r="E13" s="21">
        <f>E12*1.18</f>
        <v>14326.498</v>
      </c>
      <c r="H13" s="15" t="s">
        <v>74</v>
      </c>
    </row>
    <row r="14" spans="1:8" ht="28.5" customHeight="1">
      <c r="A14" s="92"/>
      <c r="B14" s="103" t="s">
        <v>39</v>
      </c>
      <c r="C14" s="104"/>
      <c r="D14" s="11" t="s">
        <v>40</v>
      </c>
      <c r="E14" s="21">
        <v>205</v>
      </c>
      <c r="H14">
        <f>E14*E10/1000</f>
        <v>2435.52095</v>
      </c>
    </row>
    <row r="15" spans="1:8" ht="25.5" customHeight="1" thickBot="1">
      <c r="A15" s="92"/>
      <c r="B15" s="105" t="s">
        <v>41</v>
      </c>
      <c r="C15" s="10" t="s">
        <v>11</v>
      </c>
      <c r="D15" s="11" t="s">
        <v>42</v>
      </c>
      <c r="E15" s="21">
        <f>2488924.48/1000</f>
        <v>2488.92448</v>
      </c>
      <c r="H15" s="15" t="s">
        <v>75</v>
      </c>
    </row>
    <row r="16" spans="1:8" ht="25.5" customHeight="1" thickBot="1">
      <c r="A16" s="92"/>
      <c r="B16" s="106"/>
      <c r="C16" s="23" t="s">
        <v>13</v>
      </c>
      <c r="D16" s="24" t="s">
        <v>43</v>
      </c>
      <c r="E16" s="25">
        <f>E15*1.18</f>
        <v>2936.9308864</v>
      </c>
      <c r="H16" s="14">
        <f>E15-H14</f>
        <v>53.403530000000046</v>
      </c>
    </row>
    <row r="17" spans="1:8" ht="25.5" customHeight="1" thickBot="1">
      <c r="A17" s="92"/>
      <c r="B17" s="107" t="s">
        <v>44</v>
      </c>
      <c r="C17" s="26" t="s">
        <v>11</v>
      </c>
      <c r="D17" s="27" t="s">
        <v>45</v>
      </c>
      <c r="E17" s="28">
        <f>H18</f>
        <v>260.5050243902441</v>
      </c>
      <c r="H17" t="s">
        <v>76</v>
      </c>
    </row>
    <row r="18" spans="1:8" ht="25.5" customHeight="1">
      <c r="A18" s="92"/>
      <c r="B18" s="108"/>
      <c r="C18" s="16" t="s">
        <v>13</v>
      </c>
      <c r="D18" s="17" t="s">
        <v>46</v>
      </c>
      <c r="E18" s="29">
        <f>E17*1.18</f>
        <v>307.395928780488</v>
      </c>
      <c r="H18">
        <f>H16*1000/E14</f>
        <v>260.5050243902441</v>
      </c>
    </row>
    <row r="19" spans="1:5" ht="25.5" customHeight="1">
      <c r="A19" s="92"/>
      <c r="B19" s="109" t="s">
        <v>47</v>
      </c>
      <c r="C19" s="16" t="s">
        <v>11</v>
      </c>
      <c r="D19" s="17" t="s">
        <v>48</v>
      </c>
      <c r="E19" s="22">
        <f>H16</f>
        <v>53.403530000000046</v>
      </c>
    </row>
    <row r="20" spans="1:5" ht="25.5" customHeight="1">
      <c r="A20" s="92"/>
      <c r="B20" s="109"/>
      <c r="C20" s="16" t="s">
        <v>13</v>
      </c>
      <c r="D20" s="17" t="s">
        <v>49</v>
      </c>
      <c r="E20" s="22">
        <f>E19*1.18</f>
        <v>63.01616540000005</v>
      </c>
    </row>
    <row r="21" spans="1:5" ht="29.25" customHeight="1" thickBot="1">
      <c r="A21" s="92"/>
      <c r="B21" s="110" t="s">
        <v>50</v>
      </c>
      <c r="C21" s="111"/>
      <c r="D21" s="24" t="s">
        <v>51</v>
      </c>
      <c r="E21" s="25">
        <f>E14</f>
        <v>205</v>
      </c>
    </row>
    <row r="22" spans="1:5" ht="25.5" customHeight="1" thickBot="1">
      <c r="A22" s="92"/>
      <c r="B22" s="107" t="s">
        <v>52</v>
      </c>
      <c r="C22" s="18" t="s">
        <v>11</v>
      </c>
      <c r="D22" s="19" t="s">
        <v>53</v>
      </c>
      <c r="E22" s="30" t="s">
        <v>70</v>
      </c>
    </row>
    <row r="23" spans="1:5" ht="25.5" customHeight="1">
      <c r="A23" s="92"/>
      <c r="B23" s="108"/>
      <c r="C23" s="10" t="s">
        <v>13</v>
      </c>
      <c r="D23" s="11" t="s">
        <v>54</v>
      </c>
      <c r="E23" s="31" t="s">
        <v>70</v>
      </c>
    </row>
    <row r="24" spans="1:5" ht="25.5" customHeight="1">
      <c r="A24" s="92"/>
      <c r="B24" s="112" t="s">
        <v>55</v>
      </c>
      <c r="C24" s="10" t="s">
        <v>11</v>
      </c>
      <c r="D24" s="11" t="s">
        <v>56</v>
      </c>
      <c r="E24" s="31" t="s">
        <v>70</v>
      </c>
    </row>
    <row r="25" spans="1:5" ht="25.5" customHeight="1">
      <c r="A25" s="92"/>
      <c r="B25" s="112"/>
      <c r="C25" s="10" t="s">
        <v>13</v>
      </c>
      <c r="D25" s="11" t="s">
        <v>57</v>
      </c>
      <c r="E25" s="31" t="s">
        <v>70</v>
      </c>
    </row>
    <row r="26" spans="1:5" ht="30" customHeight="1" thickBot="1">
      <c r="A26" s="92"/>
      <c r="B26" s="113" t="s">
        <v>58</v>
      </c>
      <c r="C26" s="114"/>
      <c r="D26" s="32" t="s">
        <v>59</v>
      </c>
      <c r="E26" s="33" t="s">
        <v>70</v>
      </c>
    </row>
    <row r="27" spans="1:5" ht="25.5" customHeight="1">
      <c r="A27" s="92"/>
      <c r="B27" s="115" t="s">
        <v>60</v>
      </c>
      <c r="C27" s="36" t="s">
        <v>11</v>
      </c>
      <c r="D27" s="37" t="s">
        <v>61</v>
      </c>
      <c r="E27" s="38" t="s">
        <v>70</v>
      </c>
    </row>
    <row r="28" spans="1:5" ht="30" customHeight="1">
      <c r="A28" s="92"/>
      <c r="B28" s="116"/>
      <c r="C28" s="34" t="s">
        <v>13</v>
      </c>
      <c r="D28" s="35" t="s">
        <v>62</v>
      </c>
      <c r="E28" s="31" t="s">
        <v>70</v>
      </c>
    </row>
    <row r="29" spans="1:5" ht="25.5" customHeight="1">
      <c r="A29" s="92"/>
      <c r="B29" s="116" t="s">
        <v>63</v>
      </c>
      <c r="C29" s="34" t="s">
        <v>11</v>
      </c>
      <c r="D29" s="35" t="s">
        <v>64</v>
      </c>
      <c r="E29" s="31" t="s">
        <v>70</v>
      </c>
    </row>
    <row r="30" spans="1:5" ht="25.5" customHeight="1">
      <c r="A30" s="92"/>
      <c r="B30" s="116"/>
      <c r="C30" s="34" t="s">
        <v>13</v>
      </c>
      <c r="D30" s="35" t="s">
        <v>65</v>
      </c>
      <c r="E30" s="31" t="s">
        <v>70</v>
      </c>
    </row>
    <row r="31" spans="1:5" ht="30" customHeight="1" thickBot="1">
      <c r="A31" s="92"/>
      <c r="B31" s="117" t="s">
        <v>66</v>
      </c>
      <c r="C31" s="118"/>
      <c r="D31" s="39" t="s">
        <v>67</v>
      </c>
      <c r="E31" s="40" t="s">
        <v>70</v>
      </c>
    </row>
    <row r="32" spans="1:5" ht="25.5" customHeight="1" thickBot="1">
      <c r="A32" s="92"/>
      <c r="B32" s="119" t="s">
        <v>68</v>
      </c>
      <c r="C32" s="120"/>
      <c r="D32" s="41" t="s">
        <v>29</v>
      </c>
      <c r="E32" s="42">
        <v>9500</v>
      </c>
    </row>
    <row r="33" spans="1:5" ht="25.5" customHeight="1" thickBot="1">
      <c r="A33" s="92"/>
      <c r="B33" s="121" t="s">
        <v>69</v>
      </c>
      <c r="C33" s="122"/>
      <c r="D33" s="46"/>
      <c r="E33" s="42"/>
    </row>
    <row r="34" spans="1:4" ht="12" customHeight="1">
      <c r="A34" s="12"/>
      <c r="B34" s="43"/>
      <c r="C34" s="44"/>
      <c r="D34" s="45"/>
    </row>
    <row r="35" spans="1:5" ht="32.25" customHeight="1">
      <c r="A35" s="89" t="s">
        <v>79</v>
      </c>
      <c r="B35" s="89"/>
      <c r="C35" s="89"/>
      <c r="D35" s="89"/>
      <c r="E35" s="89"/>
    </row>
    <row r="36" spans="1:5" ht="39" customHeight="1">
      <c r="A36" s="89"/>
      <c r="B36" s="89"/>
      <c r="C36" s="89"/>
      <c r="D36" s="89"/>
      <c r="E36" s="89"/>
    </row>
    <row r="37" ht="18.75" customHeight="1">
      <c r="A37" s="6" t="s">
        <v>31</v>
      </c>
    </row>
    <row r="38" spans="1:4" ht="14.25">
      <c r="A38" s="13"/>
      <c r="B38" s="13"/>
      <c r="C38" s="13"/>
      <c r="D38" s="13"/>
    </row>
    <row r="39" spans="1:6" ht="15.75">
      <c r="A39" s="7" t="s">
        <v>71</v>
      </c>
      <c r="B39" s="8"/>
      <c r="C39" s="8"/>
      <c r="D39" s="9"/>
      <c r="E39" s="9"/>
      <c r="F39" s="9"/>
    </row>
    <row r="40" spans="1:6" ht="14.25">
      <c r="A40" s="8"/>
      <c r="B40" s="8"/>
      <c r="C40" s="8" t="s">
        <v>32</v>
      </c>
      <c r="D40" s="9"/>
      <c r="E40" s="9"/>
      <c r="F40" s="9"/>
    </row>
    <row r="41" spans="1:6" ht="15.75" customHeight="1">
      <c r="A41" s="90" t="s">
        <v>77</v>
      </c>
      <c r="B41" s="90"/>
      <c r="C41" s="90"/>
      <c r="D41" s="90"/>
      <c r="E41" s="90"/>
      <c r="F41" s="90"/>
    </row>
    <row r="42" spans="1:6" ht="14.25">
      <c r="A42" s="8"/>
      <c r="B42" s="8"/>
      <c r="C42" s="8"/>
      <c r="D42" s="9"/>
      <c r="E42" s="9"/>
      <c r="F42" s="9"/>
    </row>
    <row r="43" spans="1:6" ht="15.75">
      <c r="A43" s="90"/>
      <c r="B43" s="90"/>
      <c r="C43" s="90"/>
      <c r="D43" s="90"/>
      <c r="E43" s="90"/>
      <c r="F43" s="90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Надыкто А.С.</cp:lastModifiedBy>
  <cp:lastPrinted>2013-08-15T04:56:42Z</cp:lastPrinted>
  <dcterms:created xsi:type="dcterms:W3CDTF">2013-08-14T05:09:02Z</dcterms:created>
  <dcterms:modified xsi:type="dcterms:W3CDTF">2014-08-21T05:09:23Z</dcterms:modified>
  <cp:category/>
  <cp:version/>
  <cp:contentType/>
  <cp:contentStatus/>
</cp:coreProperties>
</file>