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2014 года (
2 полугодие)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<sst xmlns="http://schemas.openxmlformats.org/spreadsheetml/2006/main" count="148" uniqueCount="80">
  <si>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</si>
  <si>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</si>
  <si>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</si>
  <si>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</si>
  <si>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</si>
  <si>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</si>
  <si>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</si>
  <si>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</si>
  <si>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</si>
  <si>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</si>
  <si>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</si>
  <si>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</si>
  <si>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</si>
  <si>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</si>
  <si>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</si>
  <si>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</si>
  <si>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</si>
  <si>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</si>
  <si>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</si>
  <si>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</si>
  <si>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</si>
  <si>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</si>
  <si>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</si>
  <si>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</si>
  <si>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</si>
  <si>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</si>
  <si>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</si>
  <si>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</si>
  <si>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</si>
  <si>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</si>
  <si>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</si>
  <si>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</si>
  <si>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</si>
  <si>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</si>
  <si>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</si>
  <si>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</si>
  <si>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</si>
  <si>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</si>
  <si>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</si>
  <si>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</si>
  <si>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</si>
  <si>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</si>
  <si>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</si>
  <si>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</si>
  <si>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</si>
  <si>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</si>
  <si>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</si>
  <si>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</si>
  <si>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</si>
  <si>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</si>
  <si>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</si>
  <si>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</si>
  <si>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</si>
  <si>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</si>
  <si>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</si>
  <si>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</si>
  <si>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</si>
  <si>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</si>
  <si>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</si>
  <si>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</si>
  <si>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</si>
  <si>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</si>
  <si>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</si>
  <si>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</si>
  <si>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</si>
  <si>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</si>
  <si>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</si>
  <si>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</si>
  <si>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</si>
  <si>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</si>
  <si>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</si>
  <si>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</si>
  <si>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</si>
  <si>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</si>
  <si>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</si>
  <si>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</si>
  <si>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</si>
  <si>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</si>
  <si>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по итогам 3 квартала 2015 года</t>
  </si>
  <si>
    <r>
      <t>* Данные заполняются по итогам 3 квартала 2015 года и должны быть подтверждены первичными документами за 2015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</si>
</sst>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38" borderId="22" xfId="0" applyNumberFormat="1" applyFont="1" applyFill="1" applyBorder="1" applyAlignment="1">
      <alignment horizontal="center" vertical="center" wrapText="1"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0" fillId="0" borderId="43" xfId="76" applyFont="1" applyBorder="1" applyAlignment="1" applyProtection="1">
      <alignment horizontal="center" vertical="center" wrapText="1"/>
      <protection/>
    </xf>
    <xf numFmtId="0" fontId="4" fillId="0" borderId="44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35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0" xfId="76" applyFont="1" applyBorder="1" applyAlignment="1" applyProtection="1">
      <alignment horizontal="center" vertical="center" wrapText="1"/>
      <protection/>
    </xf>
    <xf numFmtId="0" fontId="4" fillId="0" borderId="43" xfId="76" applyFont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76" applyFont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4" fillId="0" borderId="37" xfId="76" applyFont="1" applyBorder="1" applyAlignment="1" applyProtection="1">
      <alignment horizontal="center" vertical="center" wrapText="1"/>
      <protection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50" xfId="76" applyFont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4" fontId="19" fillId="38" borderId="30" xfId="0" applyNumberFormat="1" applyFont="1" applyFill="1" applyBorder="1" applyAlignment="1">
      <alignment horizontal="center" vertical="center" wrapText="1"/>
    </xf>
    <xf numFmtId="4" fontId="19" fillId="38" borderId="3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64;&#1091;&#1083;&#1100;&#1078;&#1077;&#1085;&#1082;&#1086;\&#1047;&#1072;&#1082;&#1088;&#1099;&#1090;&#1080;&#1077;%202015\&#1060;&#1086;&#1088;&#1084;&#1072;%20&#8470;%201%20&#1088;&#1072;&#1089;&#1093;&#1086;&#1076;&#1099;%20&#1087;&#1086;%20&#1075;&#1072;&#1079;-&#1085;&#1077;&#1092;&#1090;&#1100;%20&#1072;&#1085;&#1072;&#1083;&#1080;&#1079;_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15">
          <cell r="N215">
            <v>39</v>
          </cell>
        </row>
        <row r="220">
          <cell r="N220">
            <v>158</v>
          </cell>
        </row>
        <row r="228">
          <cell r="N228">
            <v>18</v>
          </cell>
        </row>
        <row r="233">
          <cell r="N233">
            <v>14</v>
          </cell>
        </row>
        <row r="238">
          <cell r="N238">
            <v>48</v>
          </cell>
        </row>
        <row r="277">
          <cell r="N277">
            <v>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0">
        <row r="16">
          <cell r="AD16">
            <v>65887.4025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3">
      <selection activeCell="N14" sqref="N14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83" t="str">
        <f>'Приложение №2'!A3:E3</f>
        <v>Информация о фактически сложившихся ценах и объёмах потребления топлива по итогам 3 квартала 2015 года</v>
      </c>
      <c r="B3" s="83"/>
      <c r="C3" s="83"/>
      <c r="D3" s="83"/>
      <c r="E3" s="83"/>
      <c r="F3" s="83"/>
      <c r="G3" s="83"/>
      <c r="H3" s="83"/>
      <c r="I3" s="83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71</v>
      </c>
      <c r="K5" t="s">
        <v>1</v>
      </c>
    </row>
    <row r="6" ht="21" customHeight="1">
      <c r="A6" t="s">
        <v>2</v>
      </c>
    </row>
    <row r="7" ht="15" thickBot="1"/>
    <row r="8" spans="1:9" ht="60" customHeight="1">
      <c r="A8" s="84" t="s">
        <v>3</v>
      </c>
      <c r="B8" s="85"/>
      <c r="C8" s="85"/>
      <c r="D8" s="85"/>
      <c r="E8" s="69" t="s">
        <v>4</v>
      </c>
      <c r="F8" s="69" t="s">
        <v>5</v>
      </c>
      <c r="G8" s="69" t="s">
        <v>6</v>
      </c>
      <c r="H8" s="69" t="s">
        <v>7</v>
      </c>
      <c r="I8" s="71" t="s">
        <v>8</v>
      </c>
    </row>
    <row r="9" spans="1:9" ht="29.25" customHeight="1" thickBot="1">
      <c r="A9" s="86"/>
      <c r="B9" s="87"/>
      <c r="C9" s="87"/>
      <c r="D9" s="87"/>
      <c r="E9" s="70"/>
      <c r="F9" s="70"/>
      <c r="G9" s="70"/>
      <c r="H9" s="70"/>
      <c r="I9" s="72"/>
    </row>
    <row r="10" spans="1:9" ht="21" customHeight="1" thickBot="1">
      <c r="A10" s="77" t="s">
        <v>9</v>
      </c>
      <c r="B10" s="80" t="s">
        <v>10</v>
      </c>
      <c r="C10" s="40" t="s">
        <v>11</v>
      </c>
      <c r="D10" s="41" t="s">
        <v>12</v>
      </c>
      <c r="E10" s="49">
        <v>535</v>
      </c>
      <c r="F10" s="49">
        <v>535</v>
      </c>
      <c r="G10" s="49">
        <v>535</v>
      </c>
      <c r="H10" s="49">
        <v>535</v>
      </c>
      <c r="I10" s="50">
        <v>535</v>
      </c>
    </row>
    <row r="11" spans="1:9" ht="21" customHeight="1">
      <c r="A11" s="78"/>
      <c r="B11" s="81"/>
      <c r="C11" s="2" t="s">
        <v>13</v>
      </c>
      <c r="D11" s="3" t="s">
        <v>14</v>
      </c>
      <c r="E11" s="51">
        <v>631.3</v>
      </c>
      <c r="F11" s="51">
        <v>631.3</v>
      </c>
      <c r="G11" s="51">
        <v>631.3</v>
      </c>
      <c r="H11" s="51">
        <v>631.3</v>
      </c>
      <c r="I11" s="52">
        <v>631.3</v>
      </c>
    </row>
    <row r="12" spans="1:9" ht="21" customHeight="1">
      <c r="A12" s="78"/>
      <c r="B12" s="82" t="s">
        <v>15</v>
      </c>
      <c r="C12" s="2" t="s">
        <v>11</v>
      </c>
      <c r="D12" s="3" t="s">
        <v>16</v>
      </c>
      <c r="E12" s="53" t="s">
        <v>70</v>
      </c>
      <c r="F12" s="53" t="s">
        <v>70</v>
      </c>
      <c r="G12" s="53" t="s">
        <v>70</v>
      </c>
      <c r="H12" s="53" t="s">
        <v>70</v>
      </c>
      <c r="I12" s="54" t="s">
        <v>70</v>
      </c>
    </row>
    <row r="13" spans="1:9" ht="21" customHeight="1">
      <c r="A13" s="78"/>
      <c r="B13" s="82"/>
      <c r="C13" s="2" t="s">
        <v>13</v>
      </c>
      <c r="D13" s="3" t="s">
        <v>17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11" ht="29.25" customHeight="1" thickBot="1">
      <c r="A14" s="78"/>
      <c r="B14" s="90" t="s">
        <v>18</v>
      </c>
      <c r="C14" s="91"/>
      <c r="D14" s="42" t="s">
        <v>19</v>
      </c>
      <c r="E14" s="55">
        <f>'[1]TDSheet'!$N$215</f>
        <v>39</v>
      </c>
      <c r="F14" s="55">
        <f>'[1]TDSheet'!$N$220</f>
        <v>158</v>
      </c>
      <c r="G14" s="55">
        <f>'[1]TDSheet'!$N$233</f>
        <v>14</v>
      </c>
      <c r="H14" s="55">
        <f>'[1]TDSheet'!$N$228</f>
        <v>18</v>
      </c>
      <c r="I14" s="56">
        <f>'[1]TDSheet'!$N$238</f>
        <v>48</v>
      </c>
      <c r="J14" t="b">
        <f>'[1]TDSheet'!$N$277=SUM(E14:I14)</f>
        <v>1</v>
      </c>
      <c r="K14" s="39">
        <f>E14+F14+G14+H14+I14</f>
        <v>277</v>
      </c>
    </row>
    <row r="15" spans="1:11" ht="29.25" customHeight="1" thickBot="1">
      <c r="A15" s="78"/>
      <c r="B15" s="80" t="s">
        <v>20</v>
      </c>
      <c r="C15" s="40" t="s">
        <v>11</v>
      </c>
      <c r="D15" s="41" t="s">
        <v>21</v>
      </c>
      <c r="E15" s="57" t="s">
        <v>70</v>
      </c>
      <c r="F15" s="57" t="s">
        <v>70</v>
      </c>
      <c r="G15" s="57" t="s">
        <v>70</v>
      </c>
      <c r="H15" s="57" t="s">
        <v>70</v>
      </c>
      <c r="I15" s="58" t="s">
        <v>70</v>
      </c>
      <c r="K15" s="39"/>
    </row>
    <row r="16" spans="1:11" ht="29.25" customHeight="1">
      <c r="A16" s="78"/>
      <c r="B16" s="81"/>
      <c r="C16" s="2" t="s">
        <v>13</v>
      </c>
      <c r="D16" s="3" t="s">
        <v>22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  <c r="K16" s="39"/>
    </row>
    <row r="17" spans="1:11" ht="41.25" customHeight="1" thickBot="1">
      <c r="A17" s="78"/>
      <c r="B17" s="90" t="s">
        <v>23</v>
      </c>
      <c r="C17" s="91"/>
      <c r="D17" s="42" t="s">
        <v>24</v>
      </c>
      <c r="E17" s="55" t="s">
        <v>70</v>
      </c>
      <c r="F17" s="55" t="s">
        <v>70</v>
      </c>
      <c r="G17" s="55" t="s">
        <v>70</v>
      </c>
      <c r="H17" s="55" t="s">
        <v>70</v>
      </c>
      <c r="I17" s="56" t="s">
        <v>70</v>
      </c>
      <c r="K17" s="39"/>
    </row>
    <row r="18" spans="1:11" ht="29.25" customHeight="1" thickBot="1">
      <c r="A18" s="78"/>
      <c r="B18" s="88" t="s">
        <v>25</v>
      </c>
      <c r="C18" s="40" t="s">
        <v>11</v>
      </c>
      <c r="D18" s="41" t="s">
        <v>26</v>
      </c>
      <c r="E18" s="59">
        <f>E10*E14</f>
        <v>20865</v>
      </c>
      <c r="F18" s="59">
        <f>F10*F14</f>
        <v>84530</v>
      </c>
      <c r="G18" s="59">
        <f>G10*G14</f>
        <v>7490</v>
      </c>
      <c r="H18" s="59">
        <f>H10*H14</f>
        <v>9630</v>
      </c>
      <c r="I18" s="60">
        <f>I10*I14</f>
        <v>25680</v>
      </c>
      <c r="J18" s="12">
        <f>SUM(E18:I18)</f>
        <v>148195</v>
      </c>
      <c r="K18" s="39">
        <f>E18+F18+G18+H18+I18</f>
        <v>148195</v>
      </c>
    </row>
    <row r="19" spans="1:11" ht="29.25" customHeight="1" thickBot="1">
      <c r="A19" s="78"/>
      <c r="B19" s="89"/>
      <c r="C19" s="44" t="s">
        <v>13</v>
      </c>
      <c r="D19" s="42" t="s">
        <v>27</v>
      </c>
      <c r="E19" s="61">
        <f aca="true" t="shared" si="0" ref="E19:J19">E18*1.18</f>
        <v>24620.699999999997</v>
      </c>
      <c r="F19" s="61">
        <f t="shared" si="0"/>
        <v>99745.4</v>
      </c>
      <c r="G19" s="61">
        <f t="shared" si="0"/>
        <v>8838.199999999999</v>
      </c>
      <c r="H19" s="61">
        <f t="shared" si="0"/>
        <v>11363.4</v>
      </c>
      <c r="I19" s="62">
        <f t="shared" si="0"/>
        <v>30302.399999999998</v>
      </c>
      <c r="J19" s="43">
        <f t="shared" si="0"/>
        <v>174870.09999999998</v>
      </c>
      <c r="K19" s="39">
        <f>E19+F19+G19+H19+I19</f>
        <v>174870.09999999998</v>
      </c>
    </row>
    <row r="20" spans="1:9" ht="43.5" customHeight="1" thickBot="1">
      <c r="A20" s="79"/>
      <c r="B20" s="67" t="s">
        <v>28</v>
      </c>
      <c r="C20" s="68"/>
      <c r="D20" s="46" t="s">
        <v>29</v>
      </c>
      <c r="E20" s="63">
        <v>7900</v>
      </c>
      <c r="F20" s="63">
        <v>7900</v>
      </c>
      <c r="G20" s="63">
        <v>7900</v>
      </c>
      <c r="H20" s="63">
        <v>7900</v>
      </c>
      <c r="I20" s="63">
        <v>7900</v>
      </c>
    </row>
    <row r="21" spans="1:9" ht="29.25" customHeight="1" thickBot="1">
      <c r="A21" s="73" t="s">
        <v>30</v>
      </c>
      <c r="B21" s="74"/>
      <c r="C21" s="74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75" t="s">
        <v>79</v>
      </c>
      <c r="B23" s="75"/>
      <c r="C23" s="75"/>
      <c r="D23" s="75"/>
      <c r="E23" s="75"/>
      <c r="F23" s="75"/>
      <c r="G23" s="75"/>
      <c r="H23" s="75"/>
      <c r="I23" s="75"/>
    </row>
    <row r="24" spans="1:9" ht="44.25" customHeight="1">
      <c r="A24" s="75"/>
      <c r="B24" s="75"/>
      <c r="C24" s="75"/>
      <c r="D24" s="75"/>
      <c r="E24" s="75"/>
      <c r="F24" s="75"/>
      <c r="G24" s="75"/>
      <c r="H24" s="75"/>
      <c r="I24" s="75"/>
    </row>
    <row r="25" ht="18.75" customHeight="1">
      <c r="A25" s="4" t="s">
        <v>31</v>
      </c>
    </row>
    <row r="27" spans="1:9" ht="15.75">
      <c r="A27" s="5" t="s">
        <v>77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76" t="str">
        <f>'Приложение №2'!A41:F41</f>
        <v>Исполнитель Начальник ПТУ Бортников И.А. /________________/ Тел. (38259) 6-60-80</v>
      </c>
      <c r="B29" s="76"/>
      <c r="C29" s="76"/>
      <c r="D29" s="76"/>
      <c r="E29" s="76"/>
      <c r="F29" s="76"/>
      <c r="G29" s="76"/>
      <c r="H29" s="76"/>
      <c r="I29" s="76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76"/>
      <c r="B31" s="76"/>
      <c r="C31" s="76"/>
      <c r="D31" s="76"/>
      <c r="E31" s="76"/>
      <c r="F31" s="76"/>
      <c r="G31" s="76"/>
      <c r="H31" s="76"/>
      <c r="I31" s="76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B18:B19"/>
    <mergeCell ref="B14:C14"/>
    <mergeCell ref="B15:B16"/>
    <mergeCell ref="B17:C17"/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SheetLayoutView="80" zoomScalePageLayoutView="0" workbookViewId="0" topLeftCell="A19">
      <selection activeCell="A35" sqref="A35:E36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83" t="s">
        <v>78</v>
      </c>
      <c r="B3" s="83"/>
      <c r="C3" s="83"/>
      <c r="D3" s="83"/>
      <c r="E3" s="83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72</v>
      </c>
    </row>
    <row r="6" ht="18.75" customHeight="1">
      <c r="A6" t="s">
        <v>34</v>
      </c>
    </row>
    <row r="7" ht="15.75" customHeight="1" thickBot="1"/>
    <row r="8" spans="1:5" ht="33" customHeight="1">
      <c r="A8" s="107" t="s">
        <v>3</v>
      </c>
      <c r="B8" s="108"/>
      <c r="C8" s="108"/>
      <c r="D8" s="108"/>
      <c r="E8" s="111" t="s">
        <v>35</v>
      </c>
    </row>
    <row r="9" spans="1:5" ht="19.5" customHeight="1" thickBot="1">
      <c r="A9" s="109"/>
      <c r="B9" s="110"/>
      <c r="C9" s="110"/>
      <c r="D9" s="110"/>
      <c r="E9" s="112"/>
    </row>
    <row r="10" spans="1:5" ht="30" customHeight="1" thickBot="1">
      <c r="A10" s="77" t="s">
        <v>36</v>
      </c>
      <c r="B10" s="113" t="s">
        <v>37</v>
      </c>
      <c r="C10" s="16" t="s">
        <v>11</v>
      </c>
      <c r="D10" s="17" t="s">
        <v>12</v>
      </c>
      <c r="E10" s="66">
        <v>11101.5</v>
      </c>
    </row>
    <row r="11" spans="1:5" ht="30" customHeight="1">
      <c r="A11" s="78"/>
      <c r="B11" s="114"/>
      <c r="C11" s="8" t="s">
        <v>13</v>
      </c>
      <c r="D11" s="9" t="s">
        <v>14</v>
      </c>
      <c r="E11" s="64">
        <f>E10*1.18</f>
        <v>13099.769999999999</v>
      </c>
    </row>
    <row r="12" spans="1:6" ht="30" customHeight="1">
      <c r="A12" s="78"/>
      <c r="B12" s="115" t="s">
        <v>38</v>
      </c>
      <c r="C12" s="8" t="s">
        <v>11</v>
      </c>
      <c r="D12" s="9" t="s">
        <v>16</v>
      </c>
      <c r="E12" s="64">
        <f>E10+E17</f>
        <v>12376.36099410278</v>
      </c>
      <c r="F12" s="48"/>
    </row>
    <row r="13" spans="1:8" ht="30" customHeight="1">
      <c r="A13" s="78"/>
      <c r="B13" s="115"/>
      <c r="C13" s="8" t="s">
        <v>13</v>
      </c>
      <c r="D13" s="9" t="s">
        <v>17</v>
      </c>
      <c r="E13" s="64">
        <f>E12*1.18</f>
        <v>14604.10597304128</v>
      </c>
      <c r="F13" s="48"/>
      <c r="H13" s="13" t="s">
        <v>73</v>
      </c>
    </row>
    <row r="14" spans="1:8" ht="28.5" customHeight="1">
      <c r="A14" s="78"/>
      <c r="B14" s="115" t="s">
        <v>39</v>
      </c>
      <c r="C14" s="116"/>
      <c r="D14" s="9" t="s">
        <v>40</v>
      </c>
      <c r="E14" s="64">
        <v>8</v>
      </c>
      <c r="F14" s="48"/>
      <c r="H14">
        <f>E14*E10/1000</f>
        <v>88.812</v>
      </c>
    </row>
    <row r="15" spans="1:8" ht="26.25" customHeight="1" thickBot="1">
      <c r="A15" s="78"/>
      <c r="B15" s="117" t="s">
        <v>41</v>
      </c>
      <c r="C15" s="8" t="s">
        <v>11</v>
      </c>
      <c r="D15" s="9" t="s">
        <v>42</v>
      </c>
      <c r="E15" s="64">
        <f>E19+('[2]Нефть'!$AD$16/1000)</f>
        <v>73.45370249999999</v>
      </c>
      <c r="F15" s="48"/>
      <c r="H15" s="13" t="s">
        <v>74</v>
      </c>
    </row>
    <row r="16" spans="1:9" ht="29.25" customHeight="1" thickBot="1">
      <c r="A16" s="78"/>
      <c r="B16" s="118"/>
      <c r="C16" s="18" t="s">
        <v>13</v>
      </c>
      <c r="D16" s="19" t="s">
        <v>43</v>
      </c>
      <c r="E16" s="65">
        <f>E15*1.18</f>
        <v>86.67536894999999</v>
      </c>
      <c r="F16" s="48"/>
      <c r="H16" s="12">
        <f>E15-H14</f>
        <v>-15.358297500000006</v>
      </c>
      <c r="I16" s="12"/>
    </row>
    <row r="17" spans="1:8" ht="25.5" customHeight="1" thickBot="1">
      <c r="A17" s="78"/>
      <c r="B17" s="100" t="s">
        <v>44</v>
      </c>
      <c r="C17" s="20" t="s">
        <v>11</v>
      </c>
      <c r="D17" s="21" t="s">
        <v>45</v>
      </c>
      <c r="E17" s="120">
        <f>(E19/E21)*1000</f>
        <v>1274.8609941027803</v>
      </c>
      <c r="F17" s="48"/>
      <c r="H17" t="s">
        <v>75</v>
      </c>
    </row>
    <row r="18" spans="1:8" ht="25.5" customHeight="1">
      <c r="A18" s="78"/>
      <c r="B18" s="101"/>
      <c r="C18" s="14" t="s">
        <v>13</v>
      </c>
      <c r="D18" s="15" t="s">
        <v>46</v>
      </c>
      <c r="E18" s="121">
        <f>E17*1.18</f>
        <v>1504.3359730412806</v>
      </c>
      <c r="F18" s="48"/>
      <c r="H18" s="48">
        <f>H16*1000/E14</f>
        <v>-1919.7871875000008</v>
      </c>
    </row>
    <row r="19" spans="1:6" ht="25.5" customHeight="1">
      <c r="A19" s="78"/>
      <c r="B19" s="119" t="s">
        <v>47</v>
      </c>
      <c r="C19" s="14" t="s">
        <v>11</v>
      </c>
      <c r="D19" s="15" t="s">
        <v>48</v>
      </c>
      <c r="E19" s="64">
        <f>7566.3/1000</f>
        <v>7.5663</v>
      </c>
      <c r="F19" s="48"/>
    </row>
    <row r="20" spans="1:6" ht="25.5" customHeight="1">
      <c r="A20" s="78"/>
      <c r="B20" s="119"/>
      <c r="C20" s="14" t="s">
        <v>13</v>
      </c>
      <c r="D20" s="15" t="s">
        <v>49</v>
      </c>
      <c r="E20" s="64">
        <f>E19*1.18</f>
        <v>8.928234</v>
      </c>
      <c r="F20" s="48"/>
    </row>
    <row r="21" spans="1:6" ht="29.25" customHeight="1" thickBot="1">
      <c r="A21" s="78"/>
      <c r="B21" s="98" t="s">
        <v>50</v>
      </c>
      <c r="C21" s="99"/>
      <c r="D21" s="19" t="s">
        <v>51</v>
      </c>
      <c r="E21" s="65">
        <v>5.935</v>
      </c>
      <c r="F21" s="48"/>
    </row>
    <row r="22" spans="1:5" ht="25.5" customHeight="1" thickBot="1">
      <c r="A22" s="78"/>
      <c r="B22" s="100" t="s">
        <v>52</v>
      </c>
      <c r="C22" s="16" t="s">
        <v>11</v>
      </c>
      <c r="D22" s="17" t="s">
        <v>53</v>
      </c>
      <c r="E22" s="22" t="s">
        <v>70</v>
      </c>
    </row>
    <row r="23" spans="1:5" ht="25.5" customHeight="1">
      <c r="A23" s="78"/>
      <c r="B23" s="101"/>
      <c r="C23" s="8" t="s">
        <v>13</v>
      </c>
      <c r="D23" s="9" t="s">
        <v>54</v>
      </c>
      <c r="E23" s="23" t="s">
        <v>70</v>
      </c>
    </row>
    <row r="24" spans="1:5" ht="25.5" customHeight="1">
      <c r="A24" s="78"/>
      <c r="B24" s="102" t="s">
        <v>55</v>
      </c>
      <c r="C24" s="8" t="s">
        <v>11</v>
      </c>
      <c r="D24" s="9" t="s">
        <v>56</v>
      </c>
      <c r="E24" s="23" t="s">
        <v>70</v>
      </c>
    </row>
    <row r="25" spans="1:5" ht="25.5" customHeight="1">
      <c r="A25" s="78"/>
      <c r="B25" s="102"/>
      <c r="C25" s="8" t="s">
        <v>13</v>
      </c>
      <c r="D25" s="9" t="s">
        <v>57</v>
      </c>
      <c r="E25" s="23" t="s">
        <v>70</v>
      </c>
    </row>
    <row r="26" spans="1:5" ht="30" customHeight="1" thickBot="1">
      <c r="A26" s="78"/>
      <c r="B26" s="103" t="s">
        <v>58</v>
      </c>
      <c r="C26" s="104"/>
      <c r="D26" s="24" t="s">
        <v>59</v>
      </c>
      <c r="E26" s="25" t="s">
        <v>70</v>
      </c>
    </row>
    <row r="27" spans="1:5" ht="25.5" customHeight="1">
      <c r="A27" s="78"/>
      <c r="B27" s="105" t="s">
        <v>60</v>
      </c>
      <c r="C27" s="28" t="s">
        <v>11</v>
      </c>
      <c r="D27" s="29" t="s">
        <v>61</v>
      </c>
      <c r="E27" s="30" t="s">
        <v>70</v>
      </c>
    </row>
    <row r="28" spans="1:5" ht="30" customHeight="1">
      <c r="A28" s="78"/>
      <c r="B28" s="106"/>
      <c r="C28" s="26" t="s">
        <v>13</v>
      </c>
      <c r="D28" s="27" t="s">
        <v>62</v>
      </c>
      <c r="E28" s="23" t="s">
        <v>70</v>
      </c>
    </row>
    <row r="29" spans="1:5" ht="25.5" customHeight="1">
      <c r="A29" s="78"/>
      <c r="B29" s="106" t="s">
        <v>63</v>
      </c>
      <c r="C29" s="26" t="s">
        <v>11</v>
      </c>
      <c r="D29" s="27" t="s">
        <v>64</v>
      </c>
      <c r="E29" s="23" t="s">
        <v>70</v>
      </c>
    </row>
    <row r="30" spans="1:5" ht="25.5" customHeight="1">
      <c r="A30" s="78"/>
      <c r="B30" s="106"/>
      <c r="C30" s="26" t="s">
        <v>13</v>
      </c>
      <c r="D30" s="27" t="s">
        <v>65</v>
      </c>
      <c r="E30" s="23" t="s">
        <v>70</v>
      </c>
    </row>
    <row r="31" spans="1:5" ht="30" customHeight="1" thickBot="1">
      <c r="A31" s="78"/>
      <c r="B31" s="92" t="s">
        <v>66</v>
      </c>
      <c r="C31" s="93"/>
      <c r="D31" s="31" t="s">
        <v>67</v>
      </c>
      <c r="E31" s="32" t="s">
        <v>70</v>
      </c>
    </row>
    <row r="32" spans="1:5" ht="25.5" customHeight="1" thickBot="1">
      <c r="A32" s="78"/>
      <c r="B32" s="94" t="s">
        <v>68</v>
      </c>
      <c r="C32" s="95"/>
      <c r="D32" s="33" t="s">
        <v>29</v>
      </c>
      <c r="E32" s="34">
        <v>9500</v>
      </c>
    </row>
    <row r="33" spans="1:5" ht="25.5" customHeight="1" thickBot="1">
      <c r="A33" s="78"/>
      <c r="B33" s="96" t="s">
        <v>69</v>
      </c>
      <c r="C33" s="97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75" t="s">
        <v>79</v>
      </c>
      <c r="B35" s="75"/>
      <c r="C35" s="75"/>
      <c r="D35" s="75"/>
      <c r="E35" s="75"/>
    </row>
    <row r="36" spans="1:5" ht="39" customHeight="1">
      <c r="A36" s="75"/>
      <c r="B36" s="75"/>
      <c r="C36" s="75"/>
      <c r="D36" s="75"/>
      <c r="E36" s="75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77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76" t="s">
        <v>76</v>
      </c>
      <c r="B41" s="76"/>
      <c r="C41" s="76"/>
      <c r="D41" s="76"/>
      <c r="E41" s="76"/>
      <c r="F41" s="76"/>
    </row>
    <row r="42" spans="1:6" ht="14.25">
      <c r="A42" s="6"/>
      <c r="B42" s="6"/>
      <c r="C42" s="6"/>
      <c r="D42" s="7"/>
      <c r="E42" s="7"/>
      <c r="F42" s="7"/>
    </row>
    <row r="43" spans="1:6" ht="15.75">
      <c r="A43" s="76"/>
      <c r="B43" s="76"/>
      <c r="C43" s="76"/>
      <c r="D43" s="76"/>
      <c r="E43" s="76"/>
      <c r="F43" s="76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Магдеева Эльвира Александровна</cp:lastModifiedBy>
  <cp:lastPrinted>2015-02-12T02:49:59Z</cp:lastPrinted>
  <dcterms:created xsi:type="dcterms:W3CDTF">2013-08-14T05:09:02Z</dcterms:created>
  <dcterms:modified xsi:type="dcterms:W3CDTF">2015-10-27T04:46:02Z</dcterms:modified>
  <cp:category/>
  <cp:version/>
  <cp:contentType/>
  <cp:contentStatus/>
</cp:coreProperties>
</file>