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№1" sheetId="1" r:id="rId1"/>
    <sheet name="Приложение №2" sheetId="2" r:id="rId2"/>
  </sheets>
  <externalReferences>
    <externalReference r:id="rId5"/>
  </externalReferences>
  <definedNames>
    <definedName name="god">#REF!</definedName>
    <definedName name="_xlnm.Print_Area" localSheetId="1">'Приложение №2'!$A$1:$F$43</definedName>
  </definedNames>
  <calcPr fullCalcOnLoad="1"/>
</workbook>
</file>

<file path=xl/comments1.xml><?xml version="1.0" encoding="utf-8"?>
<comments xmlns="http://schemas.openxmlformats.org/spreadsheetml/2006/main">
  <authors>
    <author>Надыкто А.С.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</authors>
  <commentList>
    <comment ref="B3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Средняя цена за 1 квартал 2014 года с формы по топливу
</t>
        </r>
      </text>
    </comment>
    <comment ref="B1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из 1С</t>
        </r>
      </text>
    </comment>
    <comment ref="B15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sharedStrings.xml><?xml version="1.0" encoding="utf-8"?>
<sst xmlns="http://schemas.openxmlformats.org/spreadsheetml/2006/main" count="173" uniqueCount="84">
  <si>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</si>
  <si>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</si>
  <si>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</si>
  <si>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</si>
  <si>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</si>
  <si>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</si>
  <si>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</si>
  <si>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</si>
  <si>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</si>
  <si>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</si>
  <si>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</si>
  <si>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</si>
  <si>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</si>
  <si>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</si>
  <si>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</si>
  <si>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</si>
  <si>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</si>
  <si>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</si>
  <si>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</si>
  <si>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</si>
  <si>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</si>
  <si>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</si>
  <si>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</si>
  <si>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</si>
  <si>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</si>
  <si>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</si>
  <si>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</si>
  <si>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</si>
  <si>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</si>
  <si>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</si>
  <si>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</si>
  <si>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</si>
  <si>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</si>
  <si>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</si>
  <si>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</si>
  <si>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</si>
  <si>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</si>
  <si>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</si>
  <si>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</si>
  <si>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</si>
  <si>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</si>
  <si>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</si>
  <si>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</si>
  <si>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</si>
  <si>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</si>
  <si>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</si>
  <si>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</si>
  <si>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</si>
  <si>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</si>
  <si>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</si>
  <si>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</si>
  <si>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</si>
  <si>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</si>
  <si>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Объём топлива, транспортированного автоперевозками (ед.изм.)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</si>
  <si>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</si>
  <si>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</si>
  <si>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</si>
  <si>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</si>
  <si>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</si>
  <si>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</si>
  <si>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</si>
  <si>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</si>
  <si>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</si>
  <si>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</si>
  <si>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</si>
  <si>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</si>
  <si>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</si>
  <si>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</si>
  <si>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</si>
  <si>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</si>
  <si>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</si>
  <si>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</si>
  <si>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</si>
  <si>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</si>
  <si>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</si>
  <si>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Руководитель </t>
    </r>
    <r>
      <rPr>
        <u val="single"/>
        <sz val="12"/>
        <rFont val="Times New Roman Cyr"/>
        <family val="0"/>
      </rPr>
      <t xml:space="preserve">Управляющий директор Мажурин В.А. </t>
    </r>
    <r>
      <rPr>
        <sz val="12"/>
        <rFont val="Times New Roman Cyr"/>
        <family val="1"/>
      </rPr>
      <t>/_____________/</t>
    </r>
  </si>
  <si>
    <t>стоимость без транспорта</t>
  </si>
  <si>
    <t>Затраты на транспортировку топлива</t>
  </si>
  <si>
    <t>Тариф на автотрансп.</t>
  </si>
  <si>
    <r>
      <t>Исполнитель Начальник</t>
    </r>
    <r>
      <rPr>
        <u val="single"/>
        <sz val="12"/>
        <rFont val="Times New Roman Cyr"/>
        <family val="0"/>
      </rPr>
      <t xml:space="preserve"> ПТУ Бортников И.А.</t>
    </r>
    <r>
      <rPr>
        <sz val="12"/>
        <rFont val="Times New Roman Cyr"/>
        <family val="1"/>
      </rPr>
      <t xml:space="preserve"> /________________/ Тел. (38259) 6-60-80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</si>
  <si>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</t>
    </r>
    <r>
      <rPr>
        <sz val="10"/>
        <rFont val="Tahoma"/>
        <family val="2"/>
      </rPr>
      <t>)</t>
    </r>
  </si>
  <si>
    <r>
      <t>Исполнитель Н</t>
    </r>
    <r>
      <rPr>
        <u val="single"/>
        <sz val="12"/>
        <rFont val="Times New Roman Cyr"/>
        <family val="0"/>
      </rPr>
      <t>ачальник ПТУ Бортников И.А.</t>
    </r>
    <r>
      <rPr>
        <sz val="12"/>
        <rFont val="Times New Roman Cyr"/>
        <family val="1"/>
      </rPr>
      <t xml:space="preserve"> /________________/ Тел. (38259) 6-60-80</t>
    </r>
  </si>
  <si>
    <r>
      <t>* Данные заполняются по итогам 4 квартала 2014 года и должны быть подтверждены первичными документами за 2014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</si>
  <si>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t>Информация о фактически сложившихся ценах и объёмах потребления топлива за 4 квартал 2014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</si>
</sst>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  <numFmt numFmtId="173" formatCode="_-\Ј* #,##0_-;&quot;-Ј&quot;* #,##0_-;_-\Ј* \-_-;_-@_-"/>
    <numFmt numFmtId="174" formatCode="0.00_)"/>
    <numFmt numFmtId="175" formatCode="_-* #,##0_р_._-;\-* #,##0_р_._-;_-* \-??_р_._-;_-@_-"/>
    <numFmt numFmtId="176" formatCode="_-* #,##0.0_р_._-;\-* #,##0.0_р_._-;_-* \-??_р_._-;_-@_-"/>
    <numFmt numFmtId="177" formatCode="0.0"/>
    <numFmt numFmtId="178" formatCode="#,##0.0"/>
    <numFmt numFmtId="179" formatCode="0.000000"/>
    <numFmt numFmtId="180" formatCode="0.0000000"/>
    <numFmt numFmtId="181" formatCode="0.00000000"/>
    <numFmt numFmtId="182" formatCode="0.00000"/>
    <numFmt numFmtId="183" formatCode="0.0000"/>
    <numFmt numFmtId="184" formatCode="0.000"/>
  </numFmts>
  <fonts count="72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6"/>
      <name val="Arial"/>
      <family val="2"/>
    </font>
    <font>
      <u val="single"/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7" fillId="0" borderId="0" applyNumberForma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74" fontId="3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3" fillId="0" borderId="0" applyFill="0" applyBorder="0" applyAlignment="0" applyProtection="0"/>
    <xf numFmtId="0" fontId="2" fillId="0" borderId="0" applyNumberFormat="0">
      <alignment horizontal="left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168" fontId="3" fillId="0" borderId="1">
      <alignment/>
      <protection locked="0"/>
    </xf>
    <xf numFmtId="0" fontId="56" fillId="26" borderId="2" applyNumberFormat="0" applyAlignment="0" applyProtection="0"/>
    <xf numFmtId="0" fontId="57" fillId="27" borderId="3" applyNumberFormat="0" applyAlignment="0" applyProtection="0"/>
    <xf numFmtId="0" fontId="58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>
      <alignment horizontal="center" vertical="center" wrapText="1"/>
      <protection/>
    </xf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 applyBorder="0">
      <alignment horizontal="center" vertical="center" wrapText="1"/>
      <protection/>
    </xf>
    <xf numFmtId="168" fontId="6" fillId="28" borderId="1">
      <alignment/>
      <protection/>
    </xf>
    <xf numFmtId="4" fontId="7" fillId="29" borderId="0" applyBorder="0">
      <alignment horizontal="right"/>
      <protection/>
    </xf>
    <xf numFmtId="0" fontId="61" fillId="0" borderId="6" applyNumberFormat="0" applyFill="0" applyAlignment="0" applyProtection="0"/>
    <xf numFmtId="0" fontId="62" fillId="30" borderId="7" applyNumberFormat="0" applyAlignment="0" applyProtection="0"/>
    <xf numFmtId="0" fontId="8" fillId="0" borderId="0" applyFill="0">
      <alignment wrapText="1"/>
      <protection/>
    </xf>
    <xf numFmtId="0" fontId="9" fillId="0" borderId="0">
      <alignment horizontal="center" vertical="top" wrapText="1"/>
      <protection/>
    </xf>
    <xf numFmtId="0" fontId="10" fillId="0" borderId="0">
      <alignment horizontal="center" vertical="center" wrapText="1"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49" fontId="7" fillId="0" borderId="0" applyBorder="0">
      <alignment vertical="top"/>
      <protection/>
    </xf>
    <xf numFmtId="0" fontId="11" fillId="0" borderId="0">
      <alignment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0" fontId="1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32" borderId="0" applyNumberFormat="0" applyBorder="0" applyAlignment="0" applyProtection="0"/>
    <xf numFmtId="0" fontId="14" fillId="29" borderId="0" applyNumberFormat="0" applyBorder="0" applyAlignment="0">
      <protection locked="0"/>
    </xf>
    <xf numFmtId="0" fontId="66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1" fillId="0" borderId="0">
      <alignment/>
      <protection/>
    </xf>
    <xf numFmtId="0" fontId="68" fillId="0" borderId="0" applyNumberFormat="0" applyFill="0" applyBorder="0" applyAlignment="0" applyProtection="0"/>
    <xf numFmtId="49" fontId="8" fillId="0" borderId="0">
      <alignment horizontal="center"/>
      <protection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3" fillId="0" borderId="0" applyFill="0" applyBorder="0" applyAlignment="0" applyProtection="0"/>
    <xf numFmtId="4" fontId="7" fillId="34" borderId="0" applyBorder="0">
      <alignment horizontal="right"/>
      <protection/>
    </xf>
    <xf numFmtId="4" fontId="7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9" fillId="36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7" fillId="37" borderId="10" xfId="0" applyNumberFormat="1" applyFont="1" applyFill="1" applyBorder="1" applyAlignment="1" applyProtection="1">
      <alignment horizontal="center" vertical="center" wrapText="1"/>
      <protection/>
    </xf>
    <xf numFmtId="49" fontId="22" fillId="37" borderId="10" xfId="87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0" xfId="0" applyFont="1" applyBorder="1" applyAlignment="1">
      <alignment/>
    </xf>
    <xf numFmtId="0" fontId="26" fillId="0" borderId="0" xfId="89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9" fillId="37" borderId="10" xfId="0" applyNumberFormat="1" applyFont="1" applyFill="1" applyBorder="1" applyAlignment="1" applyProtection="1">
      <alignment horizontal="center" vertical="center" wrapText="1"/>
      <protection/>
    </xf>
    <xf numFmtId="49" fontId="22" fillId="37" borderId="11" xfId="87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1" xfId="87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/>
    </xf>
    <xf numFmtId="0" fontId="29" fillId="37" borderId="12" xfId="0" applyNumberFormat="1" applyFont="1" applyFill="1" applyBorder="1" applyAlignment="1" applyProtection="1">
      <alignment horizontal="center" vertical="center" wrapText="1"/>
      <protection/>
    </xf>
    <xf numFmtId="49" fontId="22" fillId="37" borderId="13" xfId="87" applyNumberFormat="1" applyFont="1" applyFill="1" applyBorder="1" applyAlignment="1" applyProtection="1">
      <alignment horizontal="center" vertical="center" wrapText="1"/>
      <protection/>
    </xf>
    <xf numFmtId="4" fontId="18" fillId="0" borderId="14" xfId="0" applyNumberFormat="1" applyFont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0" fontId="29" fillId="37" borderId="15" xfId="0" applyNumberFormat="1" applyFont="1" applyFill="1" applyBorder="1" applyAlignment="1" applyProtection="1">
      <alignment horizontal="center" vertical="center" wrapText="1"/>
      <protection/>
    </xf>
    <xf numFmtId="49" fontId="22" fillId="37" borderId="16" xfId="87" applyNumberFormat="1" applyFont="1" applyFill="1" applyBorder="1" applyAlignment="1" applyProtection="1">
      <alignment horizontal="center" vertical="center" wrapText="1"/>
      <protection/>
    </xf>
    <xf numFmtId="4" fontId="1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22" fillId="37" borderId="19" xfId="87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13" xfId="87" applyNumberFormat="1" applyFont="1" applyFill="1" applyBorder="1" applyAlignment="1" applyProtection="1">
      <alignment horizontal="center" vertical="center" wrapText="1"/>
      <protection/>
    </xf>
    <xf numFmtId="4" fontId="18" fillId="0" borderId="21" xfId="0" applyNumberFormat="1" applyFont="1" applyFill="1" applyBorder="1" applyAlignment="1">
      <alignment horizontal="center" vertical="center" wrapText="1"/>
    </xf>
    <xf numFmtId="4" fontId="18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49" fontId="22" fillId="37" borderId="25" xfId="87" applyNumberFormat="1" applyFont="1" applyFill="1" applyBorder="1" applyAlignment="1" applyProtection="1">
      <alignment horizontal="center" vertical="center" wrapText="1"/>
      <protection/>
    </xf>
    <xf numFmtId="0" fontId="29" fillId="37" borderId="18" xfId="0" applyNumberFormat="1" applyFont="1" applyFill="1" applyBorder="1" applyAlignment="1" applyProtection="1">
      <alignment horizontal="center" vertical="center" wrapText="1"/>
      <protection/>
    </xf>
    <xf numFmtId="49" fontId="22" fillId="37" borderId="18" xfId="87" applyNumberFormat="1" applyFont="1" applyFill="1" applyBorder="1" applyAlignment="1" applyProtection="1">
      <alignment horizontal="center" vertical="center" wrapText="1"/>
      <protection/>
    </xf>
    <xf numFmtId="0" fontId="29" fillId="37" borderId="26" xfId="0" applyNumberFormat="1" applyFont="1" applyFill="1" applyBorder="1" applyAlignment="1" applyProtection="1">
      <alignment horizontal="center" vertical="center" wrapText="1"/>
      <protection/>
    </xf>
    <xf numFmtId="49" fontId="22" fillId="37" borderId="26" xfId="87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49" fontId="22" fillId="37" borderId="28" xfId="87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37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18" xfId="0" applyNumberFormat="1" applyBorder="1" applyAlignment="1">
      <alignment/>
    </xf>
    <xf numFmtId="0" fontId="7" fillId="37" borderId="26" xfId="0" applyNumberFormat="1" applyFont="1" applyFill="1" applyBorder="1" applyAlignment="1" applyProtection="1">
      <alignment horizontal="center" vertical="center" wrapText="1"/>
      <protection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28" xfId="0" applyBorder="1" applyAlignment="1">
      <alignment/>
    </xf>
    <xf numFmtId="0" fontId="7" fillId="37" borderId="12" xfId="0" applyNumberFormat="1" applyFont="1" applyFill="1" applyBorder="1" applyAlignment="1" applyProtection="1">
      <alignment horizontal="center" vertical="center" wrapText="1"/>
      <protection/>
    </xf>
    <xf numFmtId="49" fontId="22" fillId="37" borderId="12" xfId="8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22" fillId="37" borderId="15" xfId="87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172" fontId="0" fillId="0" borderId="31" xfId="0" applyNumberFormat="1" applyFill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21" xfId="0" applyNumberFormat="1" applyBorder="1" applyAlignment="1">
      <alignment/>
    </xf>
    <xf numFmtId="0" fontId="7" fillId="37" borderId="15" xfId="0" applyNumberFormat="1" applyFont="1" applyFill="1" applyBorder="1" applyAlignment="1" applyProtection="1">
      <alignment horizontal="center" vertical="center" wrapText="1"/>
      <protection/>
    </xf>
    <xf numFmtId="172" fontId="0" fillId="0" borderId="15" xfId="0" applyNumberFormat="1" applyBorder="1" applyAlignment="1">
      <alignment/>
    </xf>
    <xf numFmtId="172" fontId="0" fillId="0" borderId="30" xfId="0" applyNumberFormat="1" applyBorder="1" applyAlignment="1">
      <alignment/>
    </xf>
    <xf numFmtId="49" fontId="22" fillId="37" borderId="29" xfId="87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1" fontId="0" fillId="0" borderId="29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0" fontId="0" fillId="0" borderId="32" xfId="0" applyBorder="1" applyAlignment="1">
      <alignment horizontal="center" vertical="center"/>
    </xf>
    <xf numFmtId="172" fontId="0" fillId="0" borderId="0" xfId="0" applyNumberFormat="1" applyFont="1" applyAlignment="1">
      <alignment/>
    </xf>
    <xf numFmtId="177" fontId="0" fillId="0" borderId="29" xfId="0" applyNumberFormat="1" applyFill="1" applyBorder="1" applyAlignment="1">
      <alignment/>
    </xf>
    <xf numFmtId="2" fontId="0" fillId="0" borderId="0" xfId="0" applyNumberFormat="1" applyAlignment="1">
      <alignment/>
    </xf>
    <xf numFmtId="0" fontId="18" fillId="0" borderId="2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88" applyFont="1" applyBorder="1" applyAlignment="1" applyProtection="1">
      <alignment horizontal="center" vertical="center" wrapText="1"/>
      <protection/>
    </xf>
    <xf numFmtId="0" fontId="0" fillId="0" borderId="40" xfId="88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89" applyFont="1" applyFill="1" applyBorder="1" applyAlignment="1">
      <alignment horizontal="left"/>
      <protection/>
    </xf>
    <xf numFmtId="0" fontId="19" fillId="0" borderId="4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88" applyFont="1" applyBorder="1" applyAlignment="1" applyProtection="1">
      <alignment horizontal="center" vertical="center" wrapText="1"/>
      <protection/>
    </xf>
    <xf numFmtId="0" fontId="0" fillId="0" borderId="42" xfId="88" applyFont="1" applyBorder="1" applyAlignment="1" applyProtection="1">
      <alignment horizontal="center" vertical="center" wrapText="1"/>
      <protection/>
    </xf>
    <xf numFmtId="0" fontId="0" fillId="0" borderId="36" xfId="88" applyFont="1" applyBorder="1" applyAlignment="1" applyProtection="1">
      <alignment horizontal="center" vertical="center" wrapText="1"/>
      <protection/>
    </xf>
    <xf numFmtId="0" fontId="0" fillId="0" borderId="28" xfId="88" applyFont="1" applyBorder="1" applyAlignment="1" applyProtection="1">
      <alignment horizontal="center" vertical="center" wrapText="1"/>
      <protection/>
    </xf>
    <xf numFmtId="0" fontId="0" fillId="0" borderId="43" xfId="88" applyFont="1" applyBorder="1" applyAlignment="1" applyProtection="1">
      <alignment horizontal="center" vertical="center" wrapText="1"/>
      <protection/>
    </xf>
    <xf numFmtId="0" fontId="0" fillId="0" borderId="44" xfId="88" applyFont="1" applyBorder="1" applyAlignment="1" applyProtection="1">
      <alignment horizontal="center" vertical="center" wrapText="1"/>
      <protection/>
    </xf>
    <xf numFmtId="0" fontId="0" fillId="0" borderId="45" xfId="88" applyFont="1" applyBorder="1" applyAlignment="1" applyProtection="1">
      <alignment horizontal="center" vertical="center" wrapText="1"/>
      <protection/>
    </xf>
    <xf numFmtId="0" fontId="0" fillId="0" borderId="46" xfId="88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9" fillId="0" borderId="51" xfId="0" applyNumberFormat="1" applyFont="1" applyFill="1" applyBorder="1" applyAlignment="1" applyProtection="1">
      <alignment horizontal="center" vertical="center" wrapText="1"/>
      <protection/>
    </xf>
    <xf numFmtId="0" fontId="19" fillId="0" borderId="52" xfId="0" applyNumberFormat="1" applyFont="1" applyFill="1" applyBorder="1" applyAlignment="1" applyProtection="1">
      <alignment horizontal="center" vertical="center" wrapText="1"/>
      <protection/>
    </xf>
    <xf numFmtId="0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19" fillId="0" borderId="54" xfId="0" applyNumberFormat="1" applyFont="1" applyFill="1" applyBorder="1" applyAlignment="1" applyProtection="1">
      <alignment horizontal="center" vertical="center" wrapText="1"/>
      <protection/>
    </xf>
    <xf numFmtId="0" fontId="3" fillId="0" borderId="55" xfId="88" applyFont="1" applyBorder="1" applyAlignment="1" applyProtection="1">
      <alignment horizontal="center" vertical="center" wrapText="1"/>
      <protection/>
    </xf>
    <xf numFmtId="0" fontId="3" fillId="0" borderId="56" xfId="88" applyFont="1" applyBorder="1" applyAlignment="1" applyProtection="1">
      <alignment horizontal="center" vertical="center" wrapText="1"/>
      <protection/>
    </xf>
    <xf numFmtId="0" fontId="3" fillId="0" borderId="57" xfId="88" applyFont="1" applyBorder="1" applyAlignment="1" applyProtection="1">
      <alignment horizontal="center" vertical="center" wrapText="1"/>
      <protection/>
    </xf>
    <xf numFmtId="0" fontId="3" fillId="0" borderId="58" xfId="88" applyFont="1" applyBorder="1" applyAlignment="1" applyProtection="1">
      <alignment horizontal="center" vertical="center" wrapText="1"/>
      <protection/>
    </xf>
    <xf numFmtId="0" fontId="3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61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88" applyFont="1" applyBorder="1" applyAlignment="1" applyProtection="1">
      <alignment horizontal="center" vertical="center" wrapText="1"/>
      <protection/>
    </xf>
    <xf numFmtId="0" fontId="3" fillId="0" borderId="46" xfId="88" applyFont="1" applyBorder="1" applyAlignment="1" applyProtection="1">
      <alignment horizontal="center" vertical="center" wrapText="1"/>
      <protection/>
    </xf>
    <xf numFmtId="0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0" borderId="63" xfId="88" applyFont="1" applyBorder="1" applyAlignment="1" applyProtection="1">
      <alignment horizontal="center" vertical="center" wrapText="1"/>
      <protection/>
    </xf>
    <xf numFmtId="0" fontId="3" fillId="0" borderId="64" xfId="88" applyFont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88" applyFont="1" applyBorder="1" applyAlignment="1" applyProtection="1">
      <alignment horizontal="center" vertical="center" wrapText="1"/>
      <protection/>
    </xf>
    <xf numFmtId="0" fontId="3" fillId="0" borderId="28" xfId="88" applyFont="1" applyBorder="1" applyAlignment="1" applyProtection="1">
      <alignment horizontal="center" vertical="center" wrapText="1"/>
      <protection/>
    </xf>
    <xf numFmtId="0" fontId="3" fillId="0" borderId="65" xfId="88" applyFont="1" applyBorder="1" applyAlignment="1" applyProtection="1">
      <alignment horizontal="center" vertical="center" wrapText="1"/>
      <protection/>
    </xf>
    <xf numFmtId="0" fontId="3" fillId="0" borderId="66" xfId="88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horizontal="left"/>
    </xf>
    <xf numFmtId="0" fontId="3" fillId="0" borderId="29" xfId="0" applyFont="1" applyBorder="1" applyAlignment="1">
      <alignment horizontal="left"/>
    </xf>
  </cellXfs>
  <cellStyles count="95">
    <cellStyle name="Normal" xfId="0"/>
    <cellStyle name="_График обустр.2002г" xfId="15"/>
    <cellStyle name="_ЗАМЕНА ТР." xfId="16"/>
    <cellStyle name="_Мероприятия по трубе на 6.07.00" xfId="17"/>
    <cellStyle name="_Оборудование (1)" xfId="18"/>
    <cellStyle name="_РЕКОНСТРУКЦИЯ (2)" xfId="19"/>
    <cellStyle name="_РЕКОНСТРУКЦИЯ (лиц)" xfId="20"/>
    <cellStyle name="_финансы" xfId="21"/>
    <cellStyle name="_Штат ООО ЭНТ вариант28_03_2001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4" xfId="32"/>
    <cellStyle name="40% - Акцент5" xfId="33"/>
    <cellStyle name="40% - Акцент6" xfId="34"/>
    <cellStyle name="60% - Акцент1" xfId="35"/>
    <cellStyle name="60% - Акцент2" xfId="36"/>
    <cellStyle name="60% - Акцент3" xfId="37"/>
    <cellStyle name="60% - Акцент4" xfId="38"/>
    <cellStyle name="60% - Акцент5" xfId="39"/>
    <cellStyle name="60% - Акцент6" xfId="40"/>
    <cellStyle name="Ăčďĺđńńűëęŕ" xfId="41"/>
    <cellStyle name="Comma [0]_irl tel sep5" xfId="42"/>
    <cellStyle name="Comma_irl tel sep5" xfId="43"/>
    <cellStyle name="Currency [0]" xfId="44"/>
    <cellStyle name="Currency_irl tel sep5" xfId="45"/>
    <cellStyle name="Normal - Style1" xfId="46"/>
    <cellStyle name="Normal_02." xfId="47"/>
    <cellStyle name="Normal1" xfId="48"/>
    <cellStyle name="normбlnм_laroux" xfId="49"/>
    <cellStyle name="Percent_OPERATING" xfId="50"/>
    <cellStyle name="Price_Body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еззащитный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головокСтолбца" xfId="68"/>
    <cellStyle name="Защитный" xfId="69"/>
    <cellStyle name="Значение" xfId="70"/>
    <cellStyle name="Итог" xfId="71"/>
    <cellStyle name="Контрольная ячейка" xfId="72"/>
    <cellStyle name="Мои наименования показателей" xfId="73"/>
    <cellStyle name="Мой заголовок" xfId="74"/>
    <cellStyle name="Мой заголовок листа" xfId="75"/>
    <cellStyle name="Название" xfId="76"/>
    <cellStyle name="Нейтральный" xfId="77"/>
    <cellStyle name="Обычный 2" xfId="78"/>
    <cellStyle name="Обычный 2 2" xfId="79"/>
    <cellStyle name="Обычный 2 2 2" xfId="80"/>
    <cellStyle name="Обычный 2 2 2 2" xfId="81"/>
    <cellStyle name="Обычный 3" xfId="82"/>
    <cellStyle name="Обычный 4" xfId="83"/>
    <cellStyle name="Обычный 5" xfId="84"/>
    <cellStyle name="Обычный 6" xfId="85"/>
    <cellStyle name="Обычный 7" xfId="86"/>
    <cellStyle name="Обычный_Kom kompleks" xfId="87"/>
    <cellStyle name="Обычный_VO_2_2" xfId="88"/>
    <cellStyle name="Обычный_тарифы на 2002г с 1-01" xfId="89"/>
    <cellStyle name="Плохой" xfId="90"/>
    <cellStyle name="Поле ввода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екстовый" xfId="99"/>
    <cellStyle name="Тысячи [0]_1кв98" xfId="100"/>
    <cellStyle name="Тысячи_1кв98" xfId="101"/>
    <cellStyle name="Comma" xfId="102"/>
    <cellStyle name="Comma [0]" xfId="103"/>
    <cellStyle name="Финансовый 2" xfId="104"/>
    <cellStyle name="Формула" xfId="105"/>
    <cellStyle name="ФормулаВБ" xfId="106"/>
    <cellStyle name="ФормулаНаКонтроль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3;&#1072;&#1076;&#1099;&#1082;&#1090;&#1086;\2014\&#1048;&#1089;&#1087;&#1086;&#1083;&#1085;&#1077;&#1085;&#1080;&#1077;%20&#1041;&#1055;%20&#1080;%20&#1044;&#1080;&#1085;&#1072;&#1084;&#1080;&#1082;&#1072;%20&#1079;&#1072;&#1087;&#1072;&#1089;&#1086;&#1074;\&#1089;&#1074;&#1086;&#1076;%20&#1087;&#1086;%20&#1090;&#1086;&#1087;&#1083;&#1080;&#1074;&#1091;%20%20&#1079;&#1072;%204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87">
          <cell r="N87">
            <v>342</v>
          </cell>
        </row>
        <row r="98">
          <cell r="N98">
            <v>62</v>
          </cell>
        </row>
        <row r="103">
          <cell r="N103">
            <v>52</v>
          </cell>
        </row>
        <row r="125">
          <cell r="N125">
            <v>102</v>
          </cell>
        </row>
        <row r="133">
          <cell r="N133">
            <v>1667</v>
          </cell>
        </row>
        <row r="143">
          <cell r="N143">
            <v>36</v>
          </cell>
        </row>
        <row r="157">
          <cell r="N157">
            <v>934</v>
          </cell>
        </row>
        <row r="169">
          <cell r="N169">
            <v>255</v>
          </cell>
        </row>
        <row r="273">
          <cell r="M273">
            <v>1845750</v>
          </cell>
          <cell r="N273">
            <v>3450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90" zoomScaleNormal="90" zoomScalePageLayoutView="0" workbookViewId="0" topLeftCell="A1">
      <selection activeCell="N1" sqref="N1:N16384"/>
    </sheetView>
  </sheetViews>
  <sheetFormatPr defaultColWidth="8.796875" defaultRowHeight="14.25"/>
  <cols>
    <col min="1" max="1" width="16.19921875" style="0" customWidth="1"/>
    <col min="2" max="2" width="21.59765625" style="0" customWidth="1"/>
    <col min="5" max="13" width="15.19921875" style="0" customWidth="1"/>
    <col min="14" max="14" width="13" style="0" hidden="1" customWidth="1"/>
    <col min="15" max="15" width="13" style="0" bestFit="1" customWidth="1"/>
  </cols>
  <sheetData>
    <row r="1" ht="14.25">
      <c r="M1" t="s">
        <v>0</v>
      </c>
    </row>
    <row r="3" spans="1:13" ht="37.5" customHeight="1">
      <c r="A3" s="81" t="str">
        <f>'Приложение №2'!A3:E3</f>
        <v>Информация о фактически сложившихся ценах и объёмах потребления топлива за 4 квартал 2014 года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1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4.25">
      <c r="A5" t="s">
        <v>74</v>
      </c>
      <c r="L5" t="s">
        <v>1</v>
      </c>
    </row>
    <row r="6" ht="21" customHeight="1">
      <c r="A6" t="s">
        <v>2</v>
      </c>
    </row>
    <row r="7" ht="15" thickBot="1"/>
    <row r="8" spans="1:13" ht="60" customHeight="1">
      <c r="A8" s="82" t="s">
        <v>3</v>
      </c>
      <c r="B8" s="83"/>
      <c r="C8" s="83"/>
      <c r="D8" s="83"/>
      <c r="E8" s="77" t="s">
        <v>4</v>
      </c>
      <c r="F8" s="77" t="s">
        <v>5</v>
      </c>
      <c r="G8" s="77" t="s">
        <v>6</v>
      </c>
      <c r="H8" s="77" t="s">
        <v>7</v>
      </c>
      <c r="I8" s="77" t="s">
        <v>8</v>
      </c>
      <c r="J8" s="77" t="s">
        <v>9</v>
      </c>
      <c r="K8" s="77" t="s">
        <v>10</v>
      </c>
      <c r="L8" s="77" t="s">
        <v>11</v>
      </c>
      <c r="M8" s="79" t="s">
        <v>12</v>
      </c>
    </row>
    <row r="9" spans="1:13" ht="29.25" customHeight="1" thickBot="1">
      <c r="A9" s="84"/>
      <c r="B9" s="85"/>
      <c r="C9" s="85"/>
      <c r="D9" s="85"/>
      <c r="E9" s="78"/>
      <c r="F9" s="78"/>
      <c r="G9" s="78"/>
      <c r="H9" s="78"/>
      <c r="I9" s="78"/>
      <c r="J9" s="78"/>
      <c r="K9" s="78"/>
      <c r="L9" s="78"/>
      <c r="M9" s="80"/>
    </row>
    <row r="10" spans="1:13" ht="21" customHeight="1">
      <c r="A10" s="94" t="s">
        <v>13</v>
      </c>
      <c r="B10" s="97" t="s">
        <v>14</v>
      </c>
      <c r="C10" s="49" t="s">
        <v>15</v>
      </c>
      <c r="D10" s="39" t="s">
        <v>16</v>
      </c>
      <c r="E10" s="50">
        <v>535</v>
      </c>
      <c r="F10" s="50">
        <v>535</v>
      </c>
      <c r="G10" s="50">
        <v>535</v>
      </c>
      <c r="H10" s="50"/>
      <c r="I10" s="50">
        <v>535</v>
      </c>
      <c r="J10" s="50">
        <v>535</v>
      </c>
      <c r="K10" s="50">
        <v>535</v>
      </c>
      <c r="L10" s="50">
        <v>535</v>
      </c>
      <c r="M10" s="51">
        <v>535</v>
      </c>
    </row>
    <row r="11" spans="1:13" ht="21" customHeight="1">
      <c r="A11" s="95"/>
      <c r="B11" s="98"/>
      <c r="C11" s="47" t="s">
        <v>17</v>
      </c>
      <c r="D11" s="37" t="s">
        <v>18</v>
      </c>
      <c r="E11" s="48">
        <v>631.3</v>
      </c>
      <c r="F11" s="48">
        <v>631.3</v>
      </c>
      <c r="G11" s="48">
        <v>631.3</v>
      </c>
      <c r="H11" s="48"/>
      <c r="I11" s="48">
        <v>631.3</v>
      </c>
      <c r="J11" s="48">
        <v>631.3</v>
      </c>
      <c r="K11" s="48">
        <v>631.3</v>
      </c>
      <c r="L11" s="48">
        <v>631.3</v>
      </c>
      <c r="M11" s="52">
        <v>631.3</v>
      </c>
    </row>
    <row r="12" spans="1:13" ht="21" customHeight="1">
      <c r="A12" s="95"/>
      <c r="B12" s="98" t="s">
        <v>19</v>
      </c>
      <c r="C12" s="47" t="s">
        <v>15</v>
      </c>
      <c r="D12" s="37" t="s">
        <v>20</v>
      </c>
      <c r="E12" s="25" t="s">
        <v>73</v>
      </c>
      <c r="F12" s="25" t="s">
        <v>73</v>
      </c>
      <c r="G12" s="25" t="s">
        <v>73</v>
      </c>
      <c r="H12" s="25" t="s">
        <v>73</v>
      </c>
      <c r="I12" s="25" t="s">
        <v>73</v>
      </c>
      <c r="J12" s="25" t="s">
        <v>73</v>
      </c>
      <c r="K12" s="25" t="s">
        <v>73</v>
      </c>
      <c r="L12" s="25" t="s">
        <v>73</v>
      </c>
      <c r="M12" s="33" t="s">
        <v>73</v>
      </c>
    </row>
    <row r="13" spans="1:13" ht="21" customHeight="1">
      <c r="A13" s="95"/>
      <c r="B13" s="98"/>
      <c r="C13" s="47" t="s">
        <v>17</v>
      </c>
      <c r="D13" s="37" t="s">
        <v>21</v>
      </c>
      <c r="E13" s="25" t="s">
        <v>73</v>
      </c>
      <c r="F13" s="25" t="s">
        <v>73</v>
      </c>
      <c r="G13" s="25" t="s">
        <v>73</v>
      </c>
      <c r="H13" s="25" t="s">
        <v>73</v>
      </c>
      <c r="I13" s="25" t="s">
        <v>73</v>
      </c>
      <c r="J13" s="25" t="s">
        <v>73</v>
      </c>
      <c r="K13" s="25" t="s">
        <v>73</v>
      </c>
      <c r="L13" s="25" t="s">
        <v>73</v>
      </c>
      <c r="M13" s="33" t="s">
        <v>73</v>
      </c>
    </row>
    <row r="14" spans="1:15" ht="29.25" customHeight="1" thickBot="1">
      <c r="A14" s="95"/>
      <c r="B14" s="99" t="s">
        <v>22</v>
      </c>
      <c r="C14" s="100"/>
      <c r="D14" s="41" t="s">
        <v>23</v>
      </c>
      <c r="E14" s="53">
        <f>'[1]TDSheet'!$N$103</f>
        <v>52</v>
      </c>
      <c r="F14" s="53">
        <f>'[1]TDSheet'!$N$98</f>
        <v>62</v>
      </c>
      <c r="G14" s="53">
        <f>'[1]TDSheet'!$N$87</f>
        <v>342</v>
      </c>
      <c r="H14" s="53"/>
      <c r="I14" s="53">
        <f>'[1]TDSheet'!$N$125</f>
        <v>102</v>
      </c>
      <c r="J14" s="53">
        <f>'[1]TDSheet'!$N$133</f>
        <v>1667</v>
      </c>
      <c r="K14" s="53">
        <f>'[1]TDSheet'!$N$143</f>
        <v>36</v>
      </c>
      <c r="L14" s="53">
        <f>'[1]TDSheet'!$N$157</f>
        <v>934</v>
      </c>
      <c r="M14" s="42">
        <f>'[1]TDSheet'!$N$169</f>
        <v>255</v>
      </c>
      <c r="N14" s="13" t="b">
        <f>'[1]TDSheet'!$N$273=SUM(E14:M14)</f>
        <v>1</v>
      </c>
      <c r="O14" s="8"/>
    </row>
    <row r="15" spans="1:15" ht="29.25" customHeight="1" thickBot="1">
      <c r="A15" s="95"/>
      <c r="B15" s="101" t="s">
        <v>24</v>
      </c>
      <c r="C15" s="54" t="s">
        <v>15</v>
      </c>
      <c r="D15" s="55" t="s">
        <v>25</v>
      </c>
      <c r="E15" s="56" t="s">
        <v>73</v>
      </c>
      <c r="F15" s="56" t="s">
        <v>73</v>
      </c>
      <c r="G15" s="56" t="s">
        <v>73</v>
      </c>
      <c r="H15" s="56" t="s">
        <v>73</v>
      </c>
      <c r="I15" s="56" t="s">
        <v>73</v>
      </c>
      <c r="J15" s="56" t="s">
        <v>73</v>
      </c>
      <c r="K15" s="56" t="s">
        <v>73</v>
      </c>
      <c r="L15" s="56" t="s">
        <v>73</v>
      </c>
      <c r="M15" s="57" t="s">
        <v>73</v>
      </c>
      <c r="O15" s="17"/>
    </row>
    <row r="16" spans="1:15" ht="29.25" customHeight="1">
      <c r="A16" s="95"/>
      <c r="B16" s="102"/>
      <c r="C16" s="2" t="s">
        <v>17</v>
      </c>
      <c r="D16" s="3" t="s">
        <v>26</v>
      </c>
      <c r="E16" s="4" t="s">
        <v>73</v>
      </c>
      <c r="F16" s="4" t="s">
        <v>73</v>
      </c>
      <c r="G16" s="4" t="s">
        <v>73</v>
      </c>
      <c r="H16" s="4" t="s">
        <v>73</v>
      </c>
      <c r="I16" s="4" t="s">
        <v>73</v>
      </c>
      <c r="J16" s="4" t="s">
        <v>73</v>
      </c>
      <c r="K16" s="4" t="s">
        <v>73</v>
      </c>
      <c r="L16" s="4" t="s">
        <v>73</v>
      </c>
      <c r="M16" s="58" t="s">
        <v>73</v>
      </c>
      <c r="O16" s="17"/>
    </row>
    <row r="17" spans="1:15" ht="41.25" customHeight="1" thickBot="1">
      <c r="A17" s="95"/>
      <c r="B17" s="103" t="s">
        <v>27</v>
      </c>
      <c r="C17" s="104"/>
      <c r="D17" s="59" t="s">
        <v>28</v>
      </c>
      <c r="E17" s="60" t="s">
        <v>73</v>
      </c>
      <c r="F17" s="60" t="s">
        <v>73</v>
      </c>
      <c r="G17" s="60" t="s">
        <v>73</v>
      </c>
      <c r="H17" s="60" t="s">
        <v>73</v>
      </c>
      <c r="I17" s="60" t="s">
        <v>73</v>
      </c>
      <c r="J17" s="60" t="s">
        <v>73</v>
      </c>
      <c r="K17" s="60" t="s">
        <v>73</v>
      </c>
      <c r="L17" s="60" t="s">
        <v>73</v>
      </c>
      <c r="M17" s="61" t="s">
        <v>73</v>
      </c>
      <c r="O17" s="17"/>
    </row>
    <row r="18" spans="1:15" ht="29.25" customHeight="1" thickBot="1">
      <c r="A18" s="95"/>
      <c r="B18" s="86" t="s">
        <v>29</v>
      </c>
      <c r="C18" s="54" t="s">
        <v>15</v>
      </c>
      <c r="D18" s="55" t="s">
        <v>30</v>
      </c>
      <c r="E18" s="63">
        <f aca="true" t="shared" si="0" ref="E18:M18">E10*E14</f>
        <v>27820</v>
      </c>
      <c r="F18" s="63">
        <f t="shared" si="0"/>
        <v>33170</v>
      </c>
      <c r="G18" s="63">
        <f t="shared" si="0"/>
        <v>182970</v>
      </c>
      <c r="H18" s="63">
        <f t="shared" si="0"/>
        <v>0</v>
      </c>
      <c r="I18" s="63">
        <f t="shared" si="0"/>
        <v>54570</v>
      </c>
      <c r="J18" s="63">
        <f t="shared" si="0"/>
        <v>891845</v>
      </c>
      <c r="K18" s="63">
        <f t="shared" si="0"/>
        <v>19260</v>
      </c>
      <c r="L18" s="63">
        <f t="shared" si="0"/>
        <v>499690</v>
      </c>
      <c r="M18" s="64">
        <f t="shared" si="0"/>
        <v>136425</v>
      </c>
      <c r="N18" s="13">
        <f>'[1]TDSheet'!$M$273</f>
        <v>1845750</v>
      </c>
      <c r="O18" s="74"/>
    </row>
    <row r="19" spans="1:15" ht="29.25" customHeight="1" thickBot="1">
      <c r="A19" s="95"/>
      <c r="B19" s="87"/>
      <c r="C19" s="65" t="s">
        <v>17</v>
      </c>
      <c r="D19" s="59" t="s">
        <v>31</v>
      </c>
      <c r="E19" s="66">
        <f aca="true" t="shared" si="1" ref="E19:M19">E18*1.18</f>
        <v>32827.6</v>
      </c>
      <c r="F19" s="66">
        <f t="shared" si="1"/>
        <v>39140.6</v>
      </c>
      <c r="G19" s="66">
        <f t="shared" si="1"/>
        <v>215904.59999999998</v>
      </c>
      <c r="H19" s="66">
        <f t="shared" si="1"/>
        <v>0</v>
      </c>
      <c r="I19" s="66">
        <f t="shared" si="1"/>
        <v>64392.6</v>
      </c>
      <c r="J19" s="66">
        <f t="shared" si="1"/>
        <v>1052377.0999999999</v>
      </c>
      <c r="K19" s="66">
        <f t="shared" si="1"/>
        <v>22726.8</v>
      </c>
      <c r="L19" s="66">
        <f t="shared" si="1"/>
        <v>589634.2</v>
      </c>
      <c r="M19" s="67">
        <f t="shared" si="1"/>
        <v>160981.5</v>
      </c>
      <c r="N19" s="62">
        <f>N18*1.18</f>
        <v>2177985</v>
      </c>
      <c r="O19" s="17">
        <f>E19+F19+G19+H19+I19+J19+K19+L19+M19</f>
        <v>2177985</v>
      </c>
    </row>
    <row r="20" spans="1:13" ht="43.5" customHeight="1" thickBot="1">
      <c r="A20" s="96"/>
      <c r="B20" s="88" t="s">
        <v>32</v>
      </c>
      <c r="C20" s="89"/>
      <c r="D20" s="68" t="s">
        <v>33</v>
      </c>
      <c r="E20" s="70">
        <v>10490</v>
      </c>
      <c r="F20" s="70">
        <v>9990</v>
      </c>
      <c r="G20" s="70">
        <v>10160</v>
      </c>
      <c r="H20" s="71"/>
      <c r="I20" s="71">
        <v>13198.1</v>
      </c>
      <c r="J20" s="71">
        <v>10687.3</v>
      </c>
      <c r="K20" s="75">
        <v>11755.77</v>
      </c>
      <c r="L20" s="71">
        <v>8904.54</v>
      </c>
      <c r="M20" s="72">
        <v>9439.95</v>
      </c>
    </row>
    <row r="21" spans="1:13" ht="29.25" customHeight="1" thickBot="1">
      <c r="A21" s="90" t="s">
        <v>34</v>
      </c>
      <c r="B21" s="91"/>
      <c r="C21" s="91"/>
      <c r="D21" s="68"/>
      <c r="E21" s="69"/>
      <c r="F21" s="69"/>
      <c r="G21" s="69"/>
      <c r="H21" s="69"/>
      <c r="I21" s="69"/>
      <c r="J21" s="69"/>
      <c r="K21" s="69"/>
      <c r="L21" s="69"/>
      <c r="M21" s="27"/>
    </row>
    <row r="22" ht="7.5" customHeight="1"/>
    <row r="23" spans="1:13" ht="21.75" customHeight="1">
      <c r="A23" s="92" t="s">
        <v>82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3" ht="44.2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ht="18.75" customHeight="1">
      <c r="A25" s="5" t="s">
        <v>35</v>
      </c>
    </row>
    <row r="27" spans="1:13" ht="15.75">
      <c r="A27" s="6" t="s">
        <v>75</v>
      </c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4.25">
      <c r="A28" s="7"/>
      <c r="B28" s="7"/>
      <c r="C28" s="7" t="s">
        <v>36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.75">
      <c r="A29" s="93" t="s">
        <v>79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</row>
    <row r="30" spans="1:13" ht="14.25">
      <c r="A30" s="7"/>
      <c r="B30" s="7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</row>
  </sheetData>
  <sheetProtection selectLockedCells="1" selectUnlockedCells="1"/>
  <mergeCells count="23">
    <mergeCell ref="A21:C21"/>
    <mergeCell ref="A23:M24"/>
    <mergeCell ref="A31:M31"/>
    <mergeCell ref="A29:M29"/>
    <mergeCell ref="A10:A20"/>
    <mergeCell ref="B10:B11"/>
    <mergeCell ref="B12:B13"/>
    <mergeCell ref="B14:C14"/>
    <mergeCell ref="B15:B16"/>
    <mergeCell ref="B17:C17"/>
    <mergeCell ref="B18:B19"/>
    <mergeCell ref="B20:C20"/>
    <mergeCell ref="H8:H9"/>
    <mergeCell ref="I8:I9"/>
    <mergeCell ref="J8:J9"/>
    <mergeCell ref="K8:K9"/>
    <mergeCell ref="L8:L9"/>
    <mergeCell ref="M8:M9"/>
    <mergeCell ref="A3:M3"/>
    <mergeCell ref="A8:D9"/>
    <mergeCell ref="E8:E9"/>
    <mergeCell ref="F8:F9"/>
    <mergeCell ref="G8:G9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="90" zoomScaleSheetLayoutView="90" zoomScalePageLayoutView="0" workbookViewId="0" topLeftCell="A1">
      <selection activeCell="E17" sqref="E17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09765625" style="0" customWidth="1"/>
    <col min="6" max="6" width="9" style="0" customWidth="1"/>
    <col min="8" max="8" width="18.5" style="0" hidden="1" customWidth="1"/>
  </cols>
  <sheetData>
    <row r="1" ht="14.25">
      <c r="E1" t="s">
        <v>37</v>
      </c>
    </row>
    <row r="3" spans="1:5" ht="28.5" customHeight="1">
      <c r="A3" s="81" t="s">
        <v>83</v>
      </c>
      <c r="B3" s="81"/>
      <c r="C3" s="81"/>
      <c r="D3" s="81"/>
      <c r="E3" s="81"/>
    </row>
    <row r="4" spans="1:5" ht="20.25" customHeight="1">
      <c r="A4" s="1"/>
      <c r="B4" s="1"/>
      <c r="C4" s="1"/>
      <c r="D4" s="1"/>
      <c r="E4" s="1"/>
    </row>
    <row r="5" ht="18.75" customHeight="1">
      <c r="A5" t="s">
        <v>74</v>
      </c>
    </row>
    <row r="6" ht="18.75" customHeight="1">
      <c r="A6" t="s">
        <v>38</v>
      </c>
    </row>
    <row r="7" ht="15.75" customHeight="1" thickBot="1"/>
    <row r="8" spans="1:5" ht="33" customHeight="1" thickBot="1">
      <c r="A8" s="105" t="s">
        <v>3</v>
      </c>
      <c r="B8" s="106"/>
      <c r="C8" s="106"/>
      <c r="D8" s="106"/>
      <c r="E8" s="109" t="s">
        <v>39</v>
      </c>
    </row>
    <row r="9" spans="1:5" ht="19.5" customHeight="1" thickBot="1">
      <c r="A9" s="107"/>
      <c r="B9" s="108"/>
      <c r="C9" s="108"/>
      <c r="D9" s="108"/>
      <c r="E9" s="110"/>
    </row>
    <row r="10" spans="1:5" ht="30" customHeight="1" thickBot="1">
      <c r="A10" s="111" t="s">
        <v>40</v>
      </c>
      <c r="B10" s="115" t="s">
        <v>41</v>
      </c>
      <c r="C10" s="18" t="s">
        <v>15</v>
      </c>
      <c r="D10" s="19" t="s">
        <v>16</v>
      </c>
      <c r="E10" s="21">
        <v>11029.72</v>
      </c>
    </row>
    <row r="11" spans="1:5" ht="30" customHeight="1">
      <c r="A11" s="112"/>
      <c r="B11" s="116"/>
      <c r="C11" s="9" t="s">
        <v>17</v>
      </c>
      <c r="D11" s="10" t="s">
        <v>18</v>
      </c>
      <c r="E11" s="20">
        <f>E10*1.18</f>
        <v>13015.069599999999</v>
      </c>
    </row>
    <row r="12" spans="1:5" ht="30" customHeight="1">
      <c r="A12" s="112"/>
      <c r="B12" s="117" t="s">
        <v>80</v>
      </c>
      <c r="C12" s="9" t="s">
        <v>15</v>
      </c>
      <c r="D12" s="10" t="s">
        <v>20</v>
      </c>
      <c r="E12" s="21">
        <v>11603.44</v>
      </c>
    </row>
    <row r="13" spans="1:8" ht="30" customHeight="1">
      <c r="A13" s="112"/>
      <c r="B13" s="117"/>
      <c r="C13" s="9" t="s">
        <v>17</v>
      </c>
      <c r="D13" s="10" t="s">
        <v>21</v>
      </c>
      <c r="E13" s="20">
        <f>E12*1.18</f>
        <v>13692.0592</v>
      </c>
      <c r="H13" s="14" t="s">
        <v>76</v>
      </c>
    </row>
    <row r="14" spans="1:8" ht="28.5" customHeight="1">
      <c r="A14" s="112"/>
      <c r="B14" s="117" t="s">
        <v>42</v>
      </c>
      <c r="C14" s="118"/>
      <c r="D14" s="10" t="s">
        <v>43</v>
      </c>
      <c r="E14" s="20">
        <v>91</v>
      </c>
      <c r="H14" s="76">
        <f>E14*E10/1000</f>
        <v>1003.7045199999999</v>
      </c>
    </row>
    <row r="15" spans="1:8" ht="25.5" customHeight="1" thickBot="1">
      <c r="A15" s="112"/>
      <c r="B15" s="119" t="s">
        <v>44</v>
      </c>
      <c r="C15" s="9" t="s">
        <v>15</v>
      </c>
      <c r="D15" s="10" t="s">
        <v>45</v>
      </c>
      <c r="E15" s="20">
        <f>1055912.73/1000</f>
        <v>1055.91273</v>
      </c>
      <c r="H15" s="14" t="s">
        <v>77</v>
      </c>
    </row>
    <row r="16" spans="1:8" ht="25.5" customHeight="1" thickBot="1">
      <c r="A16" s="112"/>
      <c r="B16" s="120"/>
      <c r="C16" s="22" t="s">
        <v>17</v>
      </c>
      <c r="D16" s="23" t="s">
        <v>46</v>
      </c>
      <c r="E16" s="24">
        <f>E15*1.18</f>
        <v>1245.9770214</v>
      </c>
      <c r="H16" s="13">
        <f>E15-H14</f>
        <v>52.20821000000012</v>
      </c>
    </row>
    <row r="17" spans="1:8" ht="25.5" customHeight="1" thickBot="1">
      <c r="A17" s="112"/>
      <c r="B17" s="121" t="s">
        <v>47</v>
      </c>
      <c r="C17" s="28" t="s">
        <v>15</v>
      </c>
      <c r="D17" s="29" t="s">
        <v>48</v>
      </c>
      <c r="E17" s="30">
        <f>H18</f>
        <v>573.7165934065947</v>
      </c>
      <c r="F17" s="13"/>
      <c r="H17" t="s">
        <v>78</v>
      </c>
    </row>
    <row r="18" spans="1:8" ht="25.5" customHeight="1">
      <c r="A18" s="112"/>
      <c r="B18" s="122"/>
      <c r="C18" s="15" t="s">
        <v>17</v>
      </c>
      <c r="D18" s="16" t="s">
        <v>49</v>
      </c>
      <c r="E18" s="31">
        <f>E17*1.18</f>
        <v>676.9855802197817</v>
      </c>
      <c r="H18" s="76">
        <f>H16*1000/E14</f>
        <v>573.7165934065947</v>
      </c>
    </row>
    <row r="19" spans="1:5" ht="25.5" customHeight="1">
      <c r="A19" s="112"/>
      <c r="B19" s="123" t="s">
        <v>50</v>
      </c>
      <c r="C19" s="15" t="s">
        <v>15</v>
      </c>
      <c r="D19" s="16" t="s">
        <v>51</v>
      </c>
      <c r="E19" s="21">
        <f>H16</f>
        <v>52.20821000000012</v>
      </c>
    </row>
    <row r="20" spans="1:5" ht="25.5" customHeight="1">
      <c r="A20" s="112"/>
      <c r="B20" s="123"/>
      <c r="C20" s="15" t="s">
        <v>17</v>
      </c>
      <c r="D20" s="16" t="s">
        <v>52</v>
      </c>
      <c r="E20" s="21">
        <f>E19*1.18</f>
        <v>61.60568780000014</v>
      </c>
    </row>
    <row r="21" spans="1:5" ht="29.25" customHeight="1" thickBot="1">
      <c r="A21" s="112"/>
      <c r="B21" s="124" t="s">
        <v>53</v>
      </c>
      <c r="C21" s="125"/>
      <c r="D21" s="23" t="s">
        <v>54</v>
      </c>
      <c r="E21" s="24">
        <f>E14</f>
        <v>91</v>
      </c>
    </row>
    <row r="22" spans="1:5" ht="25.5" customHeight="1" thickBot="1">
      <c r="A22" s="112"/>
      <c r="B22" s="121" t="s">
        <v>55</v>
      </c>
      <c r="C22" s="18" t="s">
        <v>15</v>
      </c>
      <c r="D22" s="19" t="s">
        <v>56</v>
      </c>
      <c r="E22" s="32" t="s">
        <v>73</v>
      </c>
    </row>
    <row r="23" spans="1:5" ht="25.5" customHeight="1">
      <c r="A23" s="112"/>
      <c r="B23" s="122"/>
      <c r="C23" s="9" t="s">
        <v>17</v>
      </c>
      <c r="D23" s="10" t="s">
        <v>57</v>
      </c>
      <c r="E23" s="33" t="s">
        <v>73</v>
      </c>
    </row>
    <row r="24" spans="1:5" ht="25.5" customHeight="1">
      <c r="A24" s="112"/>
      <c r="B24" s="126" t="s">
        <v>58</v>
      </c>
      <c r="C24" s="9" t="s">
        <v>15</v>
      </c>
      <c r="D24" s="10" t="s">
        <v>59</v>
      </c>
      <c r="E24" s="33" t="s">
        <v>73</v>
      </c>
    </row>
    <row r="25" spans="1:5" ht="25.5" customHeight="1">
      <c r="A25" s="112"/>
      <c r="B25" s="126"/>
      <c r="C25" s="9" t="s">
        <v>17</v>
      </c>
      <c r="D25" s="10" t="s">
        <v>60</v>
      </c>
      <c r="E25" s="33" t="s">
        <v>73</v>
      </c>
    </row>
    <row r="26" spans="1:5" ht="30" customHeight="1" thickBot="1">
      <c r="A26" s="112"/>
      <c r="B26" s="127" t="s">
        <v>61</v>
      </c>
      <c r="C26" s="128"/>
      <c r="D26" s="26" t="s">
        <v>62</v>
      </c>
      <c r="E26" s="34" t="s">
        <v>73</v>
      </c>
    </row>
    <row r="27" spans="1:5" ht="25.5" customHeight="1">
      <c r="A27" s="113"/>
      <c r="B27" s="129" t="s">
        <v>63</v>
      </c>
      <c r="C27" s="38" t="s">
        <v>15</v>
      </c>
      <c r="D27" s="39" t="s">
        <v>64</v>
      </c>
      <c r="E27" s="40" t="s">
        <v>73</v>
      </c>
    </row>
    <row r="28" spans="1:5" ht="30" customHeight="1">
      <c r="A28" s="113"/>
      <c r="B28" s="130"/>
      <c r="C28" s="36" t="s">
        <v>17</v>
      </c>
      <c r="D28" s="37" t="s">
        <v>65</v>
      </c>
      <c r="E28" s="33" t="s">
        <v>73</v>
      </c>
    </row>
    <row r="29" spans="1:5" ht="25.5" customHeight="1">
      <c r="A29" s="113"/>
      <c r="B29" s="130" t="s">
        <v>66</v>
      </c>
      <c r="C29" s="36" t="s">
        <v>15</v>
      </c>
      <c r="D29" s="37" t="s">
        <v>67</v>
      </c>
      <c r="E29" s="33" t="s">
        <v>73</v>
      </c>
    </row>
    <row r="30" spans="1:5" ht="25.5" customHeight="1">
      <c r="A30" s="113"/>
      <c r="B30" s="130"/>
      <c r="C30" s="36" t="s">
        <v>17</v>
      </c>
      <c r="D30" s="37" t="s">
        <v>68</v>
      </c>
      <c r="E30" s="33" t="s">
        <v>73</v>
      </c>
    </row>
    <row r="31" spans="1:5" ht="30" customHeight="1" thickBot="1">
      <c r="A31" s="113"/>
      <c r="B31" s="131" t="s">
        <v>69</v>
      </c>
      <c r="C31" s="132"/>
      <c r="D31" s="41" t="s">
        <v>70</v>
      </c>
      <c r="E31" s="42" t="s">
        <v>73</v>
      </c>
    </row>
    <row r="32" spans="1:5" ht="25.5" customHeight="1" thickBot="1">
      <c r="A32" s="112"/>
      <c r="B32" s="133" t="s">
        <v>71</v>
      </c>
      <c r="C32" s="134"/>
      <c r="D32" s="35" t="s">
        <v>33</v>
      </c>
      <c r="E32" s="73">
        <v>9500</v>
      </c>
    </row>
    <row r="33" spans="1:5" ht="25.5" customHeight="1" thickBot="1">
      <c r="A33" s="114"/>
      <c r="B33" s="135" t="s">
        <v>72</v>
      </c>
      <c r="C33" s="136"/>
      <c r="D33" s="46"/>
      <c r="E33" s="27"/>
    </row>
    <row r="34" spans="1:4" ht="12" customHeight="1">
      <c r="A34" s="11"/>
      <c r="B34" s="43"/>
      <c r="C34" s="44"/>
      <c r="D34" s="45"/>
    </row>
    <row r="35" spans="1:5" ht="32.25" customHeight="1">
      <c r="A35" s="92" t="s">
        <v>82</v>
      </c>
      <c r="B35" s="92"/>
      <c r="C35" s="92"/>
      <c r="D35" s="92"/>
      <c r="E35" s="92"/>
    </row>
    <row r="36" spans="1:5" ht="39" customHeight="1">
      <c r="A36" s="92"/>
      <c r="B36" s="92"/>
      <c r="C36" s="92"/>
      <c r="D36" s="92"/>
      <c r="E36" s="92"/>
    </row>
    <row r="37" ht="18.75" customHeight="1">
      <c r="A37" s="5" t="s">
        <v>35</v>
      </c>
    </row>
    <row r="38" spans="1:4" ht="14.25">
      <c r="A38" s="12"/>
      <c r="B38" s="12"/>
      <c r="C38" s="12"/>
      <c r="D38" s="12"/>
    </row>
    <row r="39" spans="1:5" ht="15.75">
      <c r="A39" s="6" t="s">
        <v>75</v>
      </c>
      <c r="B39" s="7"/>
      <c r="C39" s="7"/>
      <c r="D39" s="8"/>
      <c r="E39" s="8"/>
    </row>
    <row r="40" spans="1:5" ht="14.25">
      <c r="A40" s="7"/>
      <c r="B40" s="7"/>
      <c r="C40" s="7" t="s">
        <v>36</v>
      </c>
      <c r="D40" s="8"/>
      <c r="E40" s="8"/>
    </row>
    <row r="41" spans="1:5" ht="15.75" customHeight="1">
      <c r="A41" s="93" t="s">
        <v>81</v>
      </c>
      <c r="B41" s="93"/>
      <c r="C41" s="93"/>
      <c r="D41" s="93"/>
      <c r="E41" s="93"/>
    </row>
    <row r="42" spans="1:5" ht="14.25">
      <c r="A42" s="7"/>
      <c r="B42" s="7"/>
      <c r="C42" s="7"/>
      <c r="D42" s="8"/>
      <c r="E42" s="8"/>
    </row>
    <row r="43" spans="1:5" ht="15.75">
      <c r="A43" s="93"/>
      <c r="B43" s="93"/>
      <c r="C43" s="93"/>
      <c r="D43" s="93"/>
      <c r="E43" s="93"/>
    </row>
  </sheetData>
  <sheetProtection selectLockedCells="1" selectUnlockedCells="1"/>
  <mergeCells count="22">
    <mergeCell ref="B31:C31"/>
    <mergeCell ref="B32:C32"/>
    <mergeCell ref="B33:C33"/>
    <mergeCell ref="A35:E36"/>
    <mergeCell ref="A43:E43"/>
    <mergeCell ref="A41:E41"/>
    <mergeCell ref="B21:C21"/>
    <mergeCell ref="B22:B23"/>
    <mergeCell ref="B24:B25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SheremetEA</cp:lastModifiedBy>
  <cp:lastPrinted>2013-08-15T04:56:42Z</cp:lastPrinted>
  <dcterms:created xsi:type="dcterms:W3CDTF">2013-08-14T05:09:02Z</dcterms:created>
  <dcterms:modified xsi:type="dcterms:W3CDTF">2015-02-13T03:16:29Z</dcterms:modified>
  <cp:category/>
  <cp:version/>
  <cp:contentType/>
  <cp:contentStatus/>
</cp:coreProperties>
</file>