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80" yWindow="90" windowWidth="24000" windowHeight="14520" activeTab="2"/>
  </bookViews>
  <sheets>
    <sheet name="титул" sheetId="1" r:id="rId1"/>
    <sheet name="прил.1" sheetId="2" r:id="rId2"/>
    <sheet name="прил.2 стр.1_5" sheetId="3" r:id="rId3"/>
    <sheet name="разд.3 стр.1_4" sheetId="4" r:id="rId4"/>
  </sheets>
  <externalReferences>
    <externalReference r:id="rId7"/>
    <externalReference r:id="rId8"/>
    <externalReference r:id="rId9"/>
    <externalReference r:id="rId10"/>
    <externalReference r:id="rId11"/>
    <externalReference r:id="rId12"/>
  </externalReferences>
  <definedNames>
    <definedName name="TABLE" localSheetId="2">'прил.2 стр.1_5'!$A$7:$F$43</definedName>
    <definedName name="TABLE" localSheetId="3">'разд.3 стр.1_4'!$A$8:$F$45</definedName>
    <definedName name="_xlnm.Print_Titles" localSheetId="2">'прил.2 стр.1_5'!$7:$7</definedName>
    <definedName name="_xlnm.Print_Titles" localSheetId="3">'разд.3 стр.1_4'!$8:$9</definedName>
    <definedName name="_xlnm.Print_Area" localSheetId="2">'прил.2 стр.1_5'!$A$1:$F$47</definedName>
    <definedName name="_xlnm.Print_Area" localSheetId="3">'разд.3 стр.1_4'!$A$1:$I$46</definedName>
  </definedNames>
  <calcPr fullCalcOnLoad="1"/>
</workbook>
</file>

<file path=xl/sharedStrings.xml><?xml version="1.0" encoding="utf-8"?>
<sst xmlns="http://schemas.openxmlformats.org/spreadsheetml/2006/main" count="246" uniqueCount="170">
  <si>
    <t>Наименование показателей</t>
  </si>
  <si>
    <t>Единица измерения</t>
  </si>
  <si>
    <t>1.</t>
  </si>
  <si>
    <t>Показатели эффективности деятельности организации</t>
  </si>
  <si>
    <t>1.1.</t>
  </si>
  <si>
    <t>Выручка</t>
  </si>
  <si>
    <t>тыс. рублей</t>
  </si>
  <si>
    <t>1.2.</t>
  </si>
  <si>
    <t>Прибыль (убыток) от продаж</t>
  </si>
  <si>
    <t>1.3.</t>
  </si>
  <si>
    <t>EBITDA (прибыль до процентов, налогов и амортизации)</t>
  </si>
  <si>
    <t>1.4.</t>
  </si>
  <si>
    <t>Чистая прибыль (убыток)</t>
  </si>
  <si>
    <t>2.</t>
  </si>
  <si>
    <t>Показатели рентабельности организации</t>
  </si>
  <si>
    <t>2.1.</t>
  </si>
  <si>
    <t>процент</t>
  </si>
  <si>
    <t>3.</t>
  </si>
  <si>
    <t>3.1.</t>
  </si>
  <si>
    <t>МВт</t>
  </si>
  <si>
    <t>3.2.</t>
  </si>
  <si>
    <t>МВт·ч</t>
  </si>
  <si>
    <t>3.3.</t>
  </si>
  <si>
    <t>тыс. кВт·ч</t>
  </si>
  <si>
    <t>3.5.</t>
  </si>
  <si>
    <t>3.6.</t>
  </si>
  <si>
    <t>3.7.</t>
  </si>
  <si>
    <t>3.8.</t>
  </si>
  <si>
    <t>4.</t>
  </si>
  <si>
    <t>Необходимая валовая выручка по регулируемым видам деятельности организации - всего</t>
  </si>
  <si>
    <t>4.1.</t>
  </si>
  <si>
    <t>оплата труда</t>
  </si>
  <si>
    <t>ремонт основных фондов</t>
  </si>
  <si>
    <t>материальные затраты</t>
  </si>
  <si>
    <t>4.2.</t>
  </si>
  <si>
    <t>4.3.</t>
  </si>
  <si>
    <t>4.4.</t>
  </si>
  <si>
    <t>4.4.1.</t>
  </si>
  <si>
    <t>Реквизиты инвестиционной программы (кем утверждена, дата утверждения, номер приказа)</t>
  </si>
  <si>
    <t>Справочно:</t>
  </si>
  <si>
    <t>у.е.</t>
  </si>
  <si>
    <t>тыс. рублей (у.е.)</t>
  </si>
  <si>
    <t>5.</t>
  </si>
  <si>
    <t>Показатели численности персонала и фонда оплаты труда по регулируемым видам деятельности</t>
  </si>
  <si>
    <t>5.1.</t>
  </si>
  <si>
    <t>Среднесписочная численность персонала</t>
  </si>
  <si>
    <t>человек</t>
  </si>
  <si>
    <t>5.2.</t>
  </si>
  <si>
    <t>Среднемесячная заработная плата на одного работника</t>
  </si>
  <si>
    <t>5.3.</t>
  </si>
  <si>
    <t>Реквизиты отраслевого тарифного соглашения (дата утверждения, срок действия)</t>
  </si>
  <si>
    <t>Уставный капитал (складочный капитал, уставный фонд, вклады товарищей)</t>
  </si>
  <si>
    <t>Анализ финансовой устойчивости по величине излишка (недостатка) собственных оборотных средств</t>
  </si>
  <si>
    <t>№ 
п/п</t>
  </si>
  <si>
    <t>Приложение № 2
к предложению о размере цен (тарифов), долгосрочных параметров регулирования</t>
  </si>
  <si>
    <r>
      <t xml:space="preserve">Расчетный объем услуг в части управления технологическими режимами </t>
    </r>
    <r>
      <rPr>
        <vertAlign val="superscript"/>
        <sz val="12"/>
        <rFont val="Times New Roman"/>
        <family val="1"/>
      </rPr>
      <t>2</t>
    </r>
  </si>
  <si>
    <r>
      <t xml:space="preserve">Расчетный объем услуг в части обеспечения надежности </t>
    </r>
    <r>
      <rPr>
        <vertAlign val="superscript"/>
        <sz val="12"/>
        <rFont val="Times New Roman"/>
        <family val="1"/>
      </rPr>
      <t>2</t>
    </r>
  </si>
  <si>
    <r>
      <t xml:space="preserve">Заявленная мощность </t>
    </r>
    <r>
      <rPr>
        <vertAlign val="superscript"/>
        <sz val="12"/>
        <rFont val="Times New Roman"/>
        <family val="1"/>
      </rPr>
      <t>3</t>
    </r>
  </si>
  <si>
    <t xml:space="preserve">
3.4.</t>
  </si>
  <si>
    <t xml:space="preserve">
тыс. кВт·ч</t>
  </si>
  <si>
    <r>
      <t xml:space="preserve">
Объем полезного отпуска электроэнергии - всего </t>
    </r>
    <r>
      <rPr>
        <vertAlign val="superscript"/>
        <sz val="12"/>
        <rFont val="Times New Roman"/>
        <family val="1"/>
      </rPr>
      <t>3</t>
    </r>
  </si>
  <si>
    <r>
      <t xml:space="preserve">Объем полезного отпуска электроэнергии населению и приравненным к нему категориям потребителей </t>
    </r>
    <r>
      <rPr>
        <vertAlign val="superscript"/>
        <sz val="12"/>
        <rFont val="Times New Roman"/>
        <family val="1"/>
      </rPr>
      <t>3</t>
    </r>
  </si>
  <si>
    <r>
      <t>Норматив потерь электрической энергии (с указанием реквизитов приказа Минэнерго России, которым утверждены нормативы)</t>
    </r>
    <r>
      <rPr>
        <vertAlign val="superscript"/>
        <sz val="12"/>
        <rFont val="Times New Roman"/>
        <family val="1"/>
      </rPr>
      <t>3</t>
    </r>
  </si>
  <si>
    <t>Показатели регулируемых 
видов деятельности организации</t>
  </si>
  <si>
    <t>Рентабельность продаж (величина прибыли от продаж 
в каждом рубле выручки). 
Нормальное значение для данной отрасли от 9 процентов и более</t>
  </si>
  <si>
    <r>
      <t>Реквизиты программы энергоэффективности (кем утверждена, дата утверждения, номер приказа)</t>
    </r>
    <r>
      <rPr>
        <vertAlign val="superscript"/>
        <sz val="12"/>
        <rFont val="Times New Roman"/>
        <family val="1"/>
      </rPr>
      <t>3</t>
    </r>
  </si>
  <si>
    <r>
      <t xml:space="preserve">Суммарный объем производства и потребления электрической энергии участниками оптового рынка электрической энергии </t>
    </r>
    <r>
      <rPr>
        <vertAlign val="superscript"/>
        <sz val="12"/>
        <rFont val="Times New Roman"/>
        <family val="1"/>
      </rPr>
      <t>4</t>
    </r>
  </si>
  <si>
    <t>в том числе:</t>
  </si>
  <si>
    <r>
      <t xml:space="preserve">Расходы, связанные
с производством
и реализацией </t>
    </r>
    <r>
      <rPr>
        <vertAlign val="superscript"/>
        <sz val="12"/>
        <rFont val="Times New Roman"/>
        <family val="1"/>
      </rPr>
      <t>2, 4</t>
    </r>
    <r>
      <rPr>
        <sz val="12"/>
        <rFont val="Times New Roman"/>
        <family val="1"/>
      </rPr>
      <t xml:space="preserve">; подконтрольные расходы </t>
    </r>
    <r>
      <rPr>
        <vertAlign val="superscript"/>
        <sz val="12"/>
        <rFont val="Times New Roman"/>
        <family val="1"/>
      </rPr>
      <t>3</t>
    </r>
    <r>
      <rPr>
        <sz val="12"/>
        <rFont val="Times New Roman"/>
        <family val="1"/>
      </rPr>
      <t xml:space="preserve"> - всего</t>
    </r>
  </si>
  <si>
    <r>
      <t xml:space="preserve">Расходы, за исключением указанных в подпункте 4.1 </t>
    </r>
    <r>
      <rPr>
        <vertAlign val="superscript"/>
        <sz val="12"/>
        <rFont val="Times New Roman"/>
        <family val="1"/>
      </rPr>
      <t>2, 4</t>
    </r>
    <r>
      <rPr>
        <sz val="12"/>
        <rFont val="Times New Roman"/>
        <family val="1"/>
      </rPr>
      <t xml:space="preserve">; неподконтрольные расходы </t>
    </r>
    <r>
      <rPr>
        <vertAlign val="superscript"/>
        <sz val="12"/>
        <rFont val="Times New Roman"/>
        <family val="1"/>
      </rPr>
      <t>3</t>
    </r>
    <r>
      <rPr>
        <sz val="12"/>
        <rFont val="Times New Roman"/>
        <family val="1"/>
      </rPr>
      <t xml:space="preserve"> - всего </t>
    </r>
    <r>
      <rPr>
        <vertAlign val="superscript"/>
        <sz val="12"/>
        <rFont val="Times New Roman"/>
        <family val="1"/>
      </rPr>
      <t>3</t>
    </r>
  </si>
  <si>
    <t>Выпадающие, 
излишние доходы (расходы) прошлых лет</t>
  </si>
  <si>
    <r>
      <t xml:space="preserve">Объем условных единиц </t>
    </r>
    <r>
      <rPr>
        <vertAlign val="superscript"/>
        <sz val="12"/>
        <rFont val="Times New Roman"/>
        <family val="1"/>
      </rPr>
      <t>3</t>
    </r>
  </si>
  <si>
    <r>
      <t xml:space="preserve">Операционные расходы на условную единицу </t>
    </r>
    <r>
      <rPr>
        <vertAlign val="superscript"/>
        <sz val="12"/>
        <rFont val="Times New Roman"/>
        <family val="1"/>
      </rPr>
      <t>3</t>
    </r>
  </si>
  <si>
    <t>тыс. рублей на 
человека</t>
  </si>
  <si>
    <r>
      <t>_____</t>
    </r>
    <r>
      <rPr>
        <vertAlign val="superscript"/>
        <sz val="10"/>
        <rFont val="Times New Roman"/>
        <family val="1"/>
      </rPr>
      <t>1</t>
    </r>
    <r>
      <rPr>
        <sz val="10"/>
        <color indexed="9"/>
        <rFont val="Times New Roman"/>
        <family val="1"/>
      </rPr>
      <t>_</t>
    </r>
    <r>
      <rPr>
        <sz val="10"/>
        <rFont val="Times New Roman"/>
        <family val="1"/>
      </rPr>
      <t>Базовый период - год, предшествующий расчетному периоду регулирования.</t>
    </r>
  </si>
  <si>
    <r>
      <t>_____</t>
    </r>
    <r>
      <rPr>
        <vertAlign val="superscript"/>
        <sz val="10"/>
        <rFont val="Times New Roman"/>
        <family val="1"/>
      </rPr>
      <t>2</t>
    </r>
    <r>
      <rPr>
        <sz val="10"/>
        <color indexed="9"/>
        <rFont val="Times New Roman"/>
        <family val="1"/>
      </rPr>
      <t>_</t>
    </r>
    <r>
      <rPr>
        <sz val="10"/>
        <rFont val="Times New Roman"/>
        <family val="1"/>
      </rPr>
      <t>Заполняются организацией, осуществляющей оперативно-диспетчерское управление в электроэнергетике.</t>
    </r>
  </si>
  <si>
    <r>
      <t>_____</t>
    </r>
    <r>
      <rPr>
        <vertAlign val="superscript"/>
        <sz val="10"/>
        <rFont val="Times New Roman"/>
        <family val="1"/>
      </rPr>
      <t>3</t>
    </r>
    <r>
      <rPr>
        <sz val="10"/>
        <color indexed="9"/>
        <rFont val="Times New Roman"/>
        <family val="1"/>
      </rPr>
      <t>_</t>
    </r>
    <r>
      <rPr>
        <sz val="10"/>
        <rFont val="Times New Roman"/>
        <family val="1"/>
      </rPr>
      <t>Заполняются сетевыми организациями, осуществляющими передачу электрической энергии (мощности) по электрическим сетям.</t>
    </r>
  </si>
  <si>
    <r>
      <t>_____</t>
    </r>
    <r>
      <rPr>
        <vertAlign val="superscript"/>
        <sz val="10"/>
        <rFont val="Times New Roman"/>
        <family val="1"/>
      </rPr>
      <t>4</t>
    </r>
    <r>
      <rPr>
        <sz val="10"/>
        <color indexed="9"/>
        <rFont val="Times New Roman"/>
        <family val="1"/>
      </rPr>
      <t>_</t>
    </r>
    <r>
      <rPr>
        <sz val="10"/>
        <rFont val="Times New Roman"/>
        <family val="1"/>
      </rPr>
      <t>Заполняются коммерческим оператором оптового рынка электрической энергии (мощности).</t>
    </r>
  </si>
  <si>
    <t>Раздел 2. Основные показатели деятельности организаций, относящихся к субъектам естественных монополий,
а также коммерческого оператора оптового рынка электрической энергии (мощности)</t>
  </si>
  <si>
    <t>Инвестиции, осуществляемые 
за счет тарифных источников</t>
  </si>
  <si>
    <t>Приложение № 5
к предложению о размере цен (тарифов), долгосрочных параметров регулирования</t>
  </si>
  <si>
    <t>Раздел 3. Цены (тарифы) по регулируемым видам деятельности организации</t>
  </si>
  <si>
    <t>Единица изменения</t>
  </si>
  <si>
    <t>1-е полу-годие</t>
  </si>
  <si>
    <t>2-е полу-годие</t>
  </si>
  <si>
    <t>Для организаций, относящихся к субъектам естественных монополий</t>
  </si>
  <si>
    <t>на услуги по оперативно-диспетчерскому управлению в электроэнергетике</t>
  </si>
  <si>
    <t>тариф на услуги по оперативно-диспетчерскому управлению в электроэнергетике в части управления технологическими режимами работы объектов электроэнергетики и энергопринимающих устройств потребителей электрической энергии, обеспечения функционирования технологической инфраструктуры оптового и розничных рынков, оказываемые открытым акционерным обществом "Системный оператор Единой энергетической системы"</t>
  </si>
  <si>
    <t>руб./МВт в мес.</t>
  </si>
  <si>
    <t>предельный максимальный уровень цен (тарифов) на услуги по оперативно-диспетчерскому управлению в электроэнергетике в части организации отбора исполнителей и оплаты услуг по обеспечению системной надежности, услуг по обеспечению вывода Единой энергетической системы России из аварийных ситуаций, услуг по формированию технологического резерва мощностей, оказываемых открытым акционерным обществом "Системный оператор Единой энергетической системы"</t>
  </si>
  <si>
    <t>руб./МВт·ч</t>
  </si>
  <si>
    <t xml:space="preserve">услуги по передаче электрической энергии (мощности) </t>
  </si>
  <si>
    <t>двухставочный тариф</t>
  </si>
  <si>
    <t>ставка на содержание сетей</t>
  </si>
  <si>
    <t>ставка на оплату технологического расхода (потерь)</t>
  </si>
  <si>
    <t>одноставочный тариф</t>
  </si>
  <si>
    <t>На услуги коммерческого оператора оптового рынка электрической энергии (мощности)</t>
  </si>
  <si>
    <t>Для гарантирующих поставщиков</t>
  </si>
  <si>
    <t>величина сбытовой надбавки для тарифной группы потребителей "население" и приравненных к нему категорий потребителей</t>
  </si>
  <si>
    <t>величина сбытовой надбавки для тарифной группы потребителей "сетевые организации, покупающие электрическую энергию для компенсации потерь электрической энергии"</t>
  </si>
  <si>
    <t>доходность продаж для прочих потребителей:</t>
  </si>
  <si>
    <t>менее 150 кВт</t>
  </si>
  <si>
    <t>от 150 кВт до 670 кВт</t>
  </si>
  <si>
    <t>от 670 кВт до 10 МВт</t>
  </si>
  <si>
    <t>не менее 10 МВт</t>
  </si>
  <si>
    <t>Для генерирующих объектов</t>
  </si>
  <si>
    <t>цена на электрическую энергию</t>
  </si>
  <si>
    <t>руб./тыс. кВт·ч</t>
  </si>
  <si>
    <t>в том числе топливная составляющая</t>
  </si>
  <si>
    <t>цена на генерирующую мощность</t>
  </si>
  <si>
    <t>средний одноставочный тариф на тепловую энергию</t>
  </si>
  <si>
    <t>руб./Гкал</t>
  </si>
  <si>
    <t>4.3.1.</t>
  </si>
  <si>
    <t>одноставочный тариф на горячее водоснабжение</t>
  </si>
  <si>
    <t>4.3.2.</t>
  </si>
  <si>
    <t>тариф на отборный пар давлением:</t>
  </si>
  <si>
    <r>
      <t>1,2 - 2,5 кг/см</t>
    </r>
    <r>
      <rPr>
        <vertAlign val="superscript"/>
        <sz val="11"/>
        <color indexed="8"/>
        <rFont val="Times New Roman"/>
        <family val="1"/>
      </rPr>
      <t>2</t>
    </r>
  </si>
  <si>
    <r>
      <t>2,5 - 7,0 кг/см</t>
    </r>
    <r>
      <rPr>
        <vertAlign val="superscript"/>
        <sz val="11"/>
        <color indexed="8"/>
        <rFont val="Times New Roman"/>
        <family val="1"/>
      </rPr>
      <t>2</t>
    </r>
  </si>
  <si>
    <r>
      <t>7,0 - 13,0 кг/см</t>
    </r>
    <r>
      <rPr>
        <vertAlign val="superscript"/>
        <sz val="11"/>
        <color indexed="8"/>
        <rFont val="Times New Roman"/>
        <family val="1"/>
      </rPr>
      <t>2</t>
    </r>
  </si>
  <si>
    <r>
      <t>&gt; 13 кг/см</t>
    </r>
    <r>
      <rPr>
        <vertAlign val="superscript"/>
        <sz val="11"/>
        <color indexed="8"/>
        <rFont val="Times New Roman"/>
        <family val="1"/>
      </rPr>
      <t>2</t>
    </r>
  </si>
  <si>
    <t>4.3.3.</t>
  </si>
  <si>
    <t>тариф на острый и редуцированный пар</t>
  </si>
  <si>
    <t>двухставочный тариф на тепловую энергию</t>
  </si>
  <si>
    <t>ставка на содержание тепловой мощности</t>
  </si>
  <si>
    <t>руб./Гкал/ч в месяц</t>
  </si>
  <si>
    <t>4.4.2.</t>
  </si>
  <si>
    <t>тариф на тепловую энергию</t>
  </si>
  <si>
    <t>4.5.</t>
  </si>
  <si>
    <t>средний тариф на теплоноситель, в том числе:</t>
  </si>
  <si>
    <t>руб./куб. метра</t>
  </si>
  <si>
    <t>вода</t>
  </si>
  <si>
    <t>пар</t>
  </si>
  <si>
    <r>
      <t>_____</t>
    </r>
    <r>
      <rPr>
        <sz val="10"/>
        <rFont val="Times New Roman"/>
        <family val="1"/>
      </rPr>
      <t>*</t>
    </r>
    <r>
      <rPr>
        <sz val="10"/>
        <color indexed="9"/>
        <rFont val="Times New Roman"/>
        <family val="1"/>
      </rPr>
      <t>_</t>
    </r>
    <r>
      <rPr>
        <sz val="10"/>
        <rFont val="Times New Roman"/>
        <family val="1"/>
      </rPr>
      <t>Базовый период - год, предшествующий расчетному периоду регулирования.</t>
    </r>
  </si>
  <si>
    <t>Приложение</t>
  </si>
  <si>
    <t>к стандартам раскрытия информации субъектами оптового и розничных рынков электрической энергии</t>
  </si>
  <si>
    <t>(в ред. Постановления Правительства РФ</t>
  </si>
  <si>
    <t>от 09.08.2014 № 787)</t>
  </si>
  <si>
    <t>(форма)</t>
  </si>
  <si>
    <t>ПРЕДЛОЖЕНИЕ</t>
  </si>
  <si>
    <t>о размере цен (тарифов), долгосрочных параметров регулирования</t>
  </si>
  <si>
    <t>(вид цены (тарифа) на</t>
  </si>
  <si>
    <t>год</t>
  </si>
  <si>
    <t>(расчетный период регулирования)</t>
  </si>
  <si>
    <t>(полное и сокращенное наименование юридического лица)</t>
  </si>
  <si>
    <t>Приложение № 1</t>
  </si>
  <si>
    <t>к предложению о размере цен (тарифов), долгосрочных параметров регулирования</t>
  </si>
  <si>
    <t>Раздел 1. Информация об организации</t>
  </si>
  <si>
    <t>Полное наименование</t>
  </si>
  <si>
    <t>Сокращенное наименование</t>
  </si>
  <si>
    <t>Место нахождения</t>
  </si>
  <si>
    <t>Фактический адрес</t>
  </si>
  <si>
    <t>ИНН</t>
  </si>
  <si>
    <t>КПП</t>
  </si>
  <si>
    <t>Ф.И.О. руководителя</t>
  </si>
  <si>
    <t>Адрес электронной почты</t>
  </si>
  <si>
    <t>Контактный телефон</t>
  </si>
  <si>
    <t>Факс</t>
  </si>
  <si>
    <t>Общество с ограниченной ответственностью "Энергонефть Томск" /  ООО "Энергонефть Томск"</t>
  </si>
  <si>
    <t>Общество с ограниченной ответственностью "Энергонефть Томск"</t>
  </si>
  <si>
    <t>ООО "Энергонефть Томск"</t>
  </si>
  <si>
    <t>636785, Российская Федерация, Томская область, г.Стрежевой, ул.Строителей, дом 95</t>
  </si>
  <si>
    <t>Мажурин Виктор Александрович</t>
  </si>
  <si>
    <t>ent_secr@energoneft-t.ru</t>
  </si>
  <si>
    <t>(382 59) 6-30-04</t>
  </si>
  <si>
    <t>(382 59) 6-36-07</t>
  </si>
  <si>
    <t>-</t>
  </si>
  <si>
    <t>ООО "ЭНТ" воздерживается от присоединения к тарифному соглашению до 31.12.2019г.</t>
  </si>
  <si>
    <t>Фактические показатели 
за 2016 год</t>
  </si>
  <si>
    <t>Показатели, утвержденные 
на 2017г.</t>
  </si>
  <si>
    <t>Предложения 
на расчетный период регулирования 2018г.</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</si>
</sst>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 numFmtId="176" formatCode="0.0%"/>
    <numFmt numFmtId="177" formatCode="#,##0.0"/>
    <numFmt numFmtId="178" formatCode="_-* #,##0.000_р_._-;\-* #,##0.000_р_._-;_-* &quot;-&quot;??_р_._-;_-@_-"/>
    <numFmt numFmtId="179" formatCode="0.00000000"/>
    <numFmt numFmtId="180" formatCode="0.0000000"/>
    <numFmt numFmtId="181" formatCode="0.000000"/>
    <numFmt numFmtId="182" formatCode="0.00000"/>
    <numFmt numFmtId="183" formatCode="0.0000"/>
    <numFmt numFmtId="184" formatCode="0.000"/>
    <numFmt numFmtId="185" formatCode="0.0"/>
  </numFmts>
  <fonts count="53">
    <font>
      <sz val="10"/>
      <name val="Arial Cyr"/>
      <family val="0"/>
    </font>
    <font>
      <sz val="12"/>
      <name val="Times New Roman"/>
      <family val="1"/>
    </font>
    <font>
      <vertAlign val="superscript"/>
      <sz val="12"/>
      <name val="Times New Roman"/>
      <family val="1"/>
    </font>
    <font>
      <sz val="10"/>
      <name val="Times New Roman"/>
      <family val="1"/>
    </font>
    <font>
      <i/>
      <sz val="12"/>
      <name val="Times New Roman"/>
      <family val="1"/>
    </font>
    <font>
      <sz val="10"/>
      <color indexed="9"/>
      <name val="Times New Roman"/>
      <family val="1"/>
    </font>
    <font>
      <vertAlign val="superscript"/>
      <sz val="10"/>
      <name val="Times New Roman"/>
      <family val="1"/>
    </font>
    <font>
      <sz val="13"/>
      <name val="Times New Roman"/>
      <family val="1"/>
    </font>
    <font>
      <sz val="11"/>
      <color indexed="8"/>
      <name val="Calibri"/>
      <family val="2"/>
    </font>
    <font>
      <sz val="11"/>
      <color indexed="8"/>
      <name val="Times New Roman"/>
      <family val="1"/>
    </font>
    <font>
      <sz val="11"/>
      <name val="Times New Roman"/>
      <family val="1"/>
    </font>
    <font>
      <vertAlign val="superscript"/>
      <sz val="11"/>
      <color indexed="8"/>
      <name val="Times New Roman"/>
      <family val="1"/>
    </font>
    <font>
      <sz val="9"/>
      <name val="Times New Roman"/>
      <family val="1"/>
    </font>
    <font>
      <b/>
      <sz val="13"/>
      <name val="Times New Roman"/>
      <family val="1"/>
    </font>
    <font>
      <sz val="1"/>
      <name val="Times New Roman"/>
      <family val="1"/>
    </font>
    <font>
      <u val="single"/>
      <sz val="10"/>
      <name val="Arial Cyr"/>
      <family val="0"/>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Cyr"/>
      <family val="0"/>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2"/>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2"/>
      <color rgb="FFFF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thin">
        <color indexed="8"/>
      </right>
      <top style="thin">
        <color indexed="8"/>
      </top>
      <bottom style="thin">
        <color indexed="8"/>
      </bottom>
    </border>
    <border>
      <left style="thin">
        <color indexed="8"/>
      </left>
      <right style="thin">
        <color indexed="8"/>
      </right>
      <top style="thin">
        <color indexed="8"/>
      </top>
      <bottom style="thin">
        <color indexed="8"/>
      </bottom>
    </border>
    <border>
      <left style="thin">
        <color indexed="8"/>
      </left>
      <right>
        <color indexed="63"/>
      </right>
      <top style="thin">
        <color indexed="8"/>
      </top>
      <bottom style="thin">
        <color indexed="8"/>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color indexed="63"/>
      </left>
      <right>
        <color indexed="63"/>
      </right>
      <top>
        <color indexed="63"/>
      </top>
      <bottom style="mediu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7" borderId="2" applyNumberFormat="0" applyAlignment="0" applyProtection="0"/>
    <xf numFmtId="0" fontId="38" fillId="27" borderId="1" applyNumberFormat="0" applyAlignment="0" applyProtection="0"/>
    <xf numFmtId="0" fontId="39"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8" fillId="0" borderId="0">
      <alignment/>
      <protection/>
    </xf>
    <xf numFmtId="0" fontId="47" fillId="30" borderId="0" applyNumberFormat="0" applyBorder="0" applyAlignment="0" applyProtection="0"/>
    <xf numFmtId="0" fontId="4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49" fillId="0" borderId="9" applyNumberFormat="0" applyFill="0" applyAlignment="0" applyProtection="0"/>
    <xf numFmtId="0" fontId="5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51" fillId="32" borderId="0" applyNumberFormat="0" applyBorder="0" applyAlignment="0" applyProtection="0"/>
  </cellStyleXfs>
  <cellXfs count="84">
    <xf numFmtId="0" fontId="0" fillId="0" borderId="0" xfId="0" applyAlignment="1">
      <alignment/>
    </xf>
    <xf numFmtId="0" fontId="1" fillId="0" borderId="0" xfId="0" applyFont="1" applyAlignment="1">
      <alignment/>
    </xf>
    <xf numFmtId="0" fontId="1" fillId="0" borderId="0" xfId="0" applyFont="1" applyAlignment="1">
      <alignment horizontal="center" vertical="top" wrapText="1"/>
    </xf>
    <xf numFmtId="0" fontId="1" fillId="0" borderId="0" xfId="0" applyFont="1" applyAlignment="1">
      <alignment horizontal="left" vertical="top" wrapText="1"/>
    </xf>
    <xf numFmtId="0" fontId="1" fillId="0" borderId="0" xfId="0" applyFont="1" applyBorder="1" applyAlignment="1">
      <alignment horizontal="center" vertical="top" wrapTex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0" xfId="0" applyFont="1" applyAlignment="1">
      <alignment horizontal="center" vertical="center" wrapText="1"/>
    </xf>
    <xf numFmtId="0" fontId="3" fillId="0" borderId="0" xfId="0" applyFont="1" applyAlignment="1">
      <alignment wrapText="1"/>
    </xf>
    <xf numFmtId="0" fontId="1" fillId="0" borderId="0" xfId="0" applyFont="1" applyAlignment="1">
      <alignment horizontal="center" vertical="top"/>
    </xf>
    <xf numFmtId="0" fontId="1" fillId="0" borderId="0" xfId="0" applyFont="1" applyAlignment="1">
      <alignment vertical="top"/>
    </xf>
    <xf numFmtId="0" fontId="1" fillId="0" borderId="0" xfId="0" applyFont="1" applyBorder="1" applyAlignment="1">
      <alignment horizontal="center" vertical="top"/>
    </xf>
    <xf numFmtId="0" fontId="4" fillId="0" borderId="0" xfId="0" applyFont="1" applyAlignment="1">
      <alignment horizontal="left" vertical="top" wrapText="1"/>
    </xf>
    <xf numFmtId="0" fontId="4" fillId="0" borderId="0" xfId="0" applyFont="1" applyBorder="1" applyAlignment="1">
      <alignment horizontal="left" vertical="top" wrapText="1"/>
    </xf>
    <xf numFmtId="0" fontId="5" fillId="0" borderId="0" xfId="0" applyFont="1" applyAlignment="1">
      <alignment/>
    </xf>
    <xf numFmtId="0" fontId="3" fillId="0" borderId="0" xfId="0" applyFont="1" applyAlignment="1">
      <alignment/>
    </xf>
    <xf numFmtId="0" fontId="9" fillId="0" borderId="13" xfId="53" applyFont="1" applyBorder="1" applyAlignment="1">
      <alignment horizontal="center" vertical="center" wrapText="1"/>
      <protection/>
    </xf>
    <xf numFmtId="0" fontId="9" fillId="0" borderId="14" xfId="53" applyFont="1" applyBorder="1" applyAlignment="1">
      <alignment horizontal="center" vertical="center" wrapText="1"/>
      <protection/>
    </xf>
    <xf numFmtId="0" fontId="10" fillId="0" borderId="0" xfId="0" applyFont="1" applyAlignment="1">
      <alignment horizontal="center" vertical="center" wrapText="1"/>
    </xf>
    <xf numFmtId="0" fontId="10" fillId="0" borderId="0" xfId="0" applyFont="1" applyAlignment="1">
      <alignment vertical="top"/>
    </xf>
    <xf numFmtId="0" fontId="9" fillId="0" borderId="0" xfId="53" applyFont="1" applyBorder="1" applyAlignment="1">
      <alignment horizontal="center" vertical="top" wrapText="1"/>
      <protection/>
    </xf>
    <xf numFmtId="0" fontId="9" fillId="0" borderId="0" xfId="53" applyFont="1" applyBorder="1" applyAlignment="1">
      <alignment horizontal="left" vertical="top" wrapText="1"/>
      <protection/>
    </xf>
    <xf numFmtId="0" fontId="9" fillId="0" borderId="0" xfId="53" applyFont="1" applyBorder="1" applyAlignment="1">
      <alignment horizontal="center" vertical="top"/>
      <protection/>
    </xf>
    <xf numFmtId="0" fontId="9" fillId="0" borderId="15" xfId="53" applyFont="1" applyBorder="1" applyAlignment="1">
      <alignment horizontal="center" vertical="top" wrapText="1"/>
      <protection/>
    </xf>
    <xf numFmtId="0" fontId="9" fillId="0" borderId="15" xfId="53" applyFont="1" applyBorder="1" applyAlignment="1">
      <alignment horizontal="left" vertical="top" wrapText="1"/>
      <protection/>
    </xf>
    <xf numFmtId="0" fontId="9" fillId="0" borderId="15" xfId="53" applyFont="1" applyBorder="1" applyAlignment="1">
      <alignment horizontal="center" vertical="top"/>
      <protection/>
    </xf>
    <xf numFmtId="0" fontId="3" fillId="0" borderId="0" xfId="0" applyFont="1" applyAlignment="1">
      <alignment horizontal="left" vertical="center" indent="15"/>
    </xf>
    <xf numFmtId="0" fontId="1" fillId="0" borderId="0" xfId="0" applyFont="1" applyAlignment="1">
      <alignment horizontal="right" vertical="center"/>
    </xf>
    <xf numFmtId="0" fontId="1" fillId="0" borderId="0" xfId="0" applyFont="1" applyAlignment="1">
      <alignment vertical="center"/>
    </xf>
    <xf numFmtId="0" fontId="3" fillId="0" borderId="0" xfId="0" applyFont="1" applyAlignment="1">
      <alignment horizontal="left" vertical="center"/>
    </xf>
    <xf numFmtId="0" fontId="0" fillId="0" borderId="0" xfId="0" applyAlignment="1">
      <alignment horizontal="left"/>
    </xf>
    <xf numFmtId="0" fontId="1" fillId="0" borderId="0" xfId="0" applyFont="1" applyAlignment="1">
      <alignment horizontal="left" vertical="center"/>
    </xf>
    <xf numFmtId="0" fontId="14" fillId="0" borderId="0" xfId="0" applyFont="1" applyAlignment="1">
      <alignment horizontal="left" vertical="center"/>
    </xf>
    <xf numFmtId="0" fontId="13" fillId="0" borderId="0" xfId="0" applyFont="1" applyAlignment="1">
      <alignment horizontal="centerContinuous" vertical="center"/>
    </xf>
    <xf numFmtId="0" fontId="0" fillId="0" borderId="0" xfId="0" applyAlignment="1">
      <alignment horizontal="centerContinuous"/>
    </xf>
    <xf numFmtId="0" fontId="3" fillId="0" borderId="0" xfId="0" applyFont="1" applyAlignment="1">
      <alignment horizontal="right" vertical="center"/>
    </xf>
    <xf numFmtId="0" fontId="12" fillId="0" borderId="0" xfId="0" applyFont="1" applyAlignment="1">
      <alignment horizontal="right" vertical="center"/>
    </xf>
    <xf numFmtId="0" fontId="15" fillId="0" borderId="15" xfId="0" applyFont="1" applyBorder="1" applyAlignment="1">
      <alignment horizontal="left"/>
    </xf>
    <xf numFmtId="0" fontId="7" fillId="0" borderId="0" xfId="0" applyFont="1" applyAlignment="1">
      <alignment horizontal="left" wrapText="1"/>
    </xf>
    <xf numFmtId="0" fontId="0" fillId="0" borderId="0" xfId="0" applyAlignment="1">
      <alignment vertical="center"/>
    </xf>
    <xf numFmtId="0" fontId="3" fillId="0" borderId="0" xfId="0" applyFont="1" applyBorder="1" applyAlignment="1">
      <alignment horizontal="left" vertical="center" wrapText="1"/>
    </xf>
    <xf numFmtId="0" fontId="3" fillId="0" borderId="0" xfId="0" applyFont="1" applyBorder="1" applyAlignment="1">
      <alignment horizontal="left" wrapText="1"/>
    </xf>
    <xf numFmtId="0" fontId="7" fillId="0" borderId="16" xfId="0" applyFont="1" applyBorder="1" applyAlignment="1">
      <alignment horizontal="center" wrapText="1"/>
    </xf>
    <xf numFmtId="0" fontId="1" fillId="0" borderId="15" xfId="0" applyFont="1" applyBorder="1" applyAlignment="1">
      <alignment horizontal="left" vertical="center"/>
    </xf>
    <xf numFmtId="0" fontId="39" fillId="0" borderId="0" xfId="42" applyAlignment="1">
      <alignment/>
    </xf>
    <xf numFmtId="0" fontId="9" fillId="7" borderId="0" xfId="53" applyFont="1" applyFill="1" applyBorder="1" applyAlignment="1">
      <alignment horizontal="center" vertical="top" wrapText="1"/>
      <protection/>
    </xf>
    <xf numFmtId="0" fontId="9" fillId="7" borderId="0" xfId="53" applyFont="1" applyFill="1" applyBorder="1" applyAlignment="1">
      <alignment horizontal="left" vertical="top" wrapText="1"/>
      <protection/>
    </xf>
    <xf numFmtId="0" fontId="9" fillId="7" borderId="0" xfId="53" applyFont="1" applyFill="1" applyBorder="1" applyAlignment="1">
      <alignment horizontal="center" vertical="top"/>
      <protection/>
    </xf>
    <xf numFmtId="0" fontId="1" fillId="7" borderId="0" xfId="0" applyFont="1" applyFill="1" applyAlignment="1">
      <alignment horizontal="center" vertical="top" wrapText="1"/>
    </xf>
    <xf numFmtId="0" fontId="1" fillId="7" borderId="0" xfId="0" applyFont="1" applyFill="1" applyAlignment="1">
      <alignment horizontal="left" vertical="top" wrapText="1"/>
    </xf>
    <xf numFmtId="0" fontId="1" fillId="7" borderId="0" xfId="0" applyFont="1" applyFill="1" applyAlignment="1">
      <alignment horizontal="center" vertical="top"/>
    </xf>
    <xf numFmtId="4" fontId="1" fillId="7" borderId="0" xfId="0" applyNumberFormat="1" applyFont="1" applyFill="1" applyAlignment="1">
      <alignment horizontal="center" vertical="top"/>
    </xf>
    <xf numFmtId="10" fontId="1" fillId="7" borderId="0" xfId="57" applyNumberFormat="1" applyFont="1" applyFill="1" applyAlignment="1">
      <alignment horizontal="center" vertical="top"/>
    </xf>
    <xf numFmtId="0" fontId="1" fillId="7" borderId="0" xfId="0" applyFont="1" applyFill="1" applyBorder="1" applyAlignment="1">
      <alignment horizontal="center" vertical="top" wrapText="1"/>
    </xf>
    <xf numFmtId="0" fontId="1" fillId="7" borderId="0" xfId="0" applyFont="1" applyFill="1" applyBorder="1" applyAlignment="1">
      <alignment horizontal="left" vertical="top" wrapText="1"/>
    </xf>
    <xf numFmtId="0" fontId="1" fillId="7" borderId="0" xfId="0" applyFont="1" applyFill="1" applyBorder="1" applyAlignment="1">
      <alignment horizontal="center" vertical="top"/>
    </xf>
    <xf numFmtId="0" fontId="1" fillId="7" borderId="15" xfId="0" applyFont="1" applyFill="1" applyBorder="1" applyAlignment="1">
      <alignment horizontal="center" vertical="top" wrapText="1"/>
    </xf>
    <xf numFmtId="0" fontId="1" fillId="7" borderId="15" xfId="0" applyFont="1" applyFill="1" applyBorder="1" applyAlignment="1">
      <alignment horizontal="left" vertical="top" wrapText="1"/>
    </xf>
    <xf numFmtId="0" fontId="1" fillId="7" borderId="15" xfId="0" applyFont="1" applyFill="1" applyBorder="1" applyAlignment="1">
      <alignment horizontal="center" vertical="top"/>
    </xf>
    <xf numFmtId="171" fontId="1" fillId="7" borderId="0" xfId="0" applyNumberFormat="1" applyFont="1" applyFill="1" applyAlignment="1">
      <alignment horizontal="center" vertical="top"/>
    </xf>
    <xf numFmtId="0" fontId="1" fillId="0" borderId="0" xfId="0" applyFont="1" applyAlignment="1">
      <alignment horizontal="center" vertical="center"/>
    </xf>
    <xf numFmtId="177" fontId="1" fillId="7" borderId="0" xfId="0" applyNumberFormat="1" applyFont="1" applyFill="1" applyAlignment="1">
      <alignment horizontal="center" vertical="top"/>
    </xf>
    <xf numFmtId="171" fontId="1" fillId="7" borderId="0" xfId="60" applyFont="1" applyFill="1" applyAlignment="1">
      <alignment horizontal="center" vertical="top"/>
    </xf>
    <xf numFmtId="171" fontId="1" fillId="0" borderId="0" xfId="0" applyNumberFormat="1" applyFont="1" applyAlignment="1">
      <alignment horizontal="center" vertical="top"/>
    </xf>
    <xf numFmtId="171" fontId="1" fillId="0" borderId="0" xfId="60" applyFont="1" applyAlignment="1">
      <alignment horizontal="left" vertical="center"/>
    </xf>
    <xf numFmtId="2" fontId="9" fillId="7" borderId="0" xfId="53" applyNumberFormat="1" applyFont="1" applyFill="1" applyBorder="1" applyAlignment="1">
      <alignment horizontal="center" vertical="top"/>
      <protection/>
    </xf>
    <xf numFmtId="171" fontId="9" fillId="7" borderId="0" xfId="53" applyNumberFormat="1" applyFont="1" applyFill="1" applyBorder="1" applyAlignment="1">
      <alignment horizontal="center" vertical="top"/>
      <protection/>
    </xf>
    <xf numFmtId="171" fontId="1" fillId="0" borderId="0" xfId="60" applyFont="1" applyAlignment="1">
      <alignment/>
    </xf>
    <xf numFmtId="171" fontId="1" fillId="0" borderId="0" xfId="60" applyFont="1" applyAlignment="1">
      <alignment horizontal="center" vertical="center" wrapText="1"/>
    </xf>
    <xf numFmtId="171" fontId="1" fillId="0" borderId="0" xfId="60" applyFont="1" applyAlignment="1">
      <alignment vertical="top"/>
    </xf>
    <xf numFmtId="171" fontId="3" fillId="0" borderId="0" xfId="60" applyFont="1" applyAlignment="1">
      <alignment/>
    </xf>
    <xf numFmtId="171" fontId="1" fillId="7" borderId="0" xfId="60" applyFont="1" applyFill="1" applyAlignment="1">
      <alignment vertical="top"/>
    </xf>
    <xf numFmtId="0" fontId="7" fillId="0" borderId="0" xfId="0" applyFont="1" applyAlignment="1">
      <alignment horizontal="left" vertical="center"/>
    </xf>
    <xf numFmtId="0" fontId="52" fillId="7" borderId="15" xfId="0" applyFont="1" applyFill="1" applyBorder="1" applyAlignment="1">
      <alignment horizontal="center" vertical="top"/>
    </xf>
    <xf numFmtId="0" fontId="7" fillId="0" borderId="0" xfId="0" applyFont="1" applyAlignment="1">
      <alignment horizontal="center" wrapText="1"/>
    </xf>
    <xf numFmtId="0" fontId="7" fillId="0" borderId="0" xfId="0" applyFont="1" applyAlignment="1">
      <alignment horizontal="center"/>
    </xf>
    <xf numFmtId="0" fontId="1" fillId="7" borderId="0" xfId="0" applyFont="1" applyFill="1" applyBorder="1" applyAlignment="1">
      <alignment horizontal="center" vertical="center" wrapText="1"/>
    </xf>
    <xf numFmtId="0" fontId="3" fillId="0" borderId="0" xfId="0" applyFont="1" applyAlignment="1">
      <alignment horizontal="left" wrapText="1" indent="3"/>
    </xf>
    <xf numFmtId="0" fontId="9" fillId="0" borderId="17" xfId="53" applyFont="1" applyBorder="1" applyAlignment="1">
      <alignment horizontal="center" vertical="center" wrapText="1"/>
      <protection/>
    </xf>
    <xf numFmtId="0" fontId="9" fillId="0" borderId="13" xfId="53" applyFont="1" applyBorder="1" applyAlignment="1">
      <alignment horizontal="center" vertical="center" wrapText="1"/>
      <protection/>
    </xf>
    <xf numFmtId="0" fontId="9" fillId="0" borderId="14" xfId="53" applyFont="1" applyBorder="1" applyAlignment="1">
      <alignment horizontal="center" vertical="center" wrapText="1"/>
      <protection/>
    </xf>
    <xf numFmtId="171" fontId="1" fillId="7" borderId="0" xfId="60" applyFont="1" applyFill="1" applyAlignment="1">
      <alignment horizontal="center" vertical="center"/>
    </xf>
    <xf numFmtId="10" fontId="52" fillId="7" borderId="0" xfId="57" applyNumberFormat="1" applyFont="1" applyFill="1" applyAlignment="1">
      <alignment horizontal="center" vertical="top"/>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стр.1_5"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externalLink" Target="externalLinks/externalLink1.xml" /><Relationship Id="rId8" Type="http://schemas.openxmlformats.org/officeDocument/2006/relationships/externalLink" Target="externalLinks/externalLink2.xml" /><Relationship Id="rId9" Type="http://schemas.openxmlformats.org/officeDocument/2006/relationships/externalLink" Target="externalLinks/externalLink3.xml" /><Relationship Id="rId10" Type="http://schemas.openxmlformats.org/officeDocument/2006/relationships/externalLink" Target="externalLinks/externalLink4.xml" /><Relationship Id="rId11" Type="http://schemas.openxmlformats.org/officeDocument/2006/relationships/externalLink" Target="externalLinks/externalLink5.xml" /><Relationship Id="rId12" Type="http://schemas.openxmlformats.org/officeDocument/2006/relationships/externalLink" Target="externalLinks/externalLink6.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1041;&#1072;&#1083;&#1072;&#1085;&#1089;&#1099;\FORM3.1.2017(v1.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nt\files\&#1055;&#1069;&#1054;\2016\&#1048;&#1057;&#1055;&#1054;&#1051;&#1053;&#1045;&#1053;&#1048;&#1045;%202016\&#1052;&#1072;&#1082;&#1077;&#1090;&#1099;%20&#1056;&#1053;%20&#1076;&#1083;&#1103;%20&#1086;&#1090;&#1087;&#1088;&#1072;&#1074;&#1082;&#1080;\2016&#1092;&#1072;&#1082;&#1090;\&#1069;&#1085;&#1077;&#1088;&#1075;&#1086;&#1085;&#1077;&#1092;&#1090;&#1100;-&#1058;&#1086;&#1084;&#1089;&#1082;_&#1069;&#1082;&#1086;&#1085;&#1086;&#1084;&#1080;&#1082;&#1072;_2016_&#1060;&#1072;&#1082;&#1090;.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057;&#1084;&#1077;&#1090;&#1099;\&#1055;&#1077;&#1088;&#1077;&#1076;&#1072;&#1095;&#1072;%20&#1058;&#1102;&#1084;&#1077;&#1085;&#1100;_&#1089;&#1084;&#1077;&#1090;&#1072;%20&#1085;&#1072;%202018&#1075;&#1086;&#1076;.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file://\\ent\files\&#1055;&#1069;&#1054;\2017\&#1048;&#1057;&#1055;&#1054;&#1051;&#1053;&#1045;&#1053;&#1048;&#1045;%202017\&#1048;&#1057;&#1055;&#1054;&#1051;&#1053;&#1045;&#1053;&#1048;&#1045;_2017.xlsx"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ent\files\&#1055;&#1069;&#1054;\2017\&#1058;&#1072;&#1088;&#1080;&#1092;&#1099;%202017&#1075;.%20&#1091;&#1090;&#1074;\&#1058;&#1102;&#1084;&#1077;&#1085;&#1100;%20&#1101;&#1101;\&#1064;&#1072;&#1073;&#1083;&#1086;&#1085;%20&#1087;&#1088;&#1086;&#1090;&#1086;&#1082;&#1086;&#1083;&#1072;%20&#1054;&#1054;&#1054;%20&#1069;&#1085;&#1077;&#1088;&#1075;&#1086;%20&#1053;&#1077;&#1092;&#1090;&#1100;%20&#1058;&#1086;&#1084;&#1089;&#1082;%20-%202017%20&#1075;&#1086;&#1076;%20-%20&#1086;&#1090;&#1087;&#1088;&#1072;&#1074;&#1082;&#1072;%20&#1087;&#1088;&#1077;&#1076;&#1087;&#1088;&#1080;&#1103;&#1090;&#1080;&#1102;.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1041;&#1072;&#1083;&#1072;&#1085;&#1089;&#1099;\&#1056;&#1072;&#1089;&#1095;&#1077;&#1090;%20&#1089;&#1090;&#1086;&#1080;&#1084;&#1086;&#1089;&#1090;&#1080;%20&#1087;&#1086;&#1090;&#1077;&#1088;&#1080;,%20&#1088;&#1072;&#1089;&#1095;&#1077;&#1090;%20&#1090;&#1072;&#1088;&#1080;&#1092;&#1072;%20&#1085;&#1072;%20&#1082;&#1086;&#1084;&#1087;&#1077;&#1085;&#1089;&#1072;&#1094;&#1080;&#1102;.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Инструкция"/>
      <sheetName val="Лог обновления"/>
      <sheetName val="Титульный"/>
      <sheetName val="Форма 3.1"/>
      <sheetName val="Форма 3.1 (кварталы)"/>
      <sheetName val="Форма 16"/>
      <sheetName val="Субабоненты"/>
      <sheetName val="Субабоненты (кварталы)"/>
      <sheetName val="Комментарии"/>
      <sheetName val="Проверка"/>
      <sheetName val="TEHSHEET"/>
      <sheetName val="et_union_hor"/>
      <sheetName val="modProv"/>
      <sheetName val="modReestr"/>
      <sheetName val="modfrmReestr"/>
      <sheetName val="AllSheetsInThisWorkbook"/>
      <sheetName val="REESTR_ORG"/>
      <sheetName val="modClassifierValidate"/>
      <sheetName val="modHyp"/>
      <sheetName val="modList00"/>
      <sheetName val="modList03"/>
      <sheetName val="modList04"/>
      <sheetName val="modInstruction"/>
      <sheetName val="modUpdTemplMain"/>
      <sheetName val="modfrmCheckUpdates"/>
    </sheetNames>
    <sheetDataSet>
      <sheetData sheetId="3">
        <row r="26">
          <cell r="H26">
            <v>4.342245204826348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truct"/>
      <sheetName val="Struct2"/>
      <sheetName val="Struct3"/>
      <sheetName val="Эко Энергонефть-Томск"/>
      <sheetName val="РЭЗ Энергонефть-Томск"/>
    </sheetNames>
    <sheetDataSet>
      <sheetData sheetId="3">
        <row r="115">
          <cell r="B115">
            <v>2459497.36609042</v>
          </cell>
        </row>
        <row r="285">
          <cell r="B285">
            <v>84515.48612042004</v>
          </cell>
        </row>
        <row r="574">
          <cell r="B574">
            <v>85900.19687042013</v>
          </cell>
        </row>
        <row r="597">
          <cell r="B597">
            <v>47217.57046042008</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смета"/>
      <sheetName val="15 смета с расшифр.цеховых"/>
      <sheetName val="расчет ставки"/>
      <sheetName val="без 26сч."/>
      <sheetName val="бу.факт 2013корр.сч."/>
      <sheetName val="Расшиф к 1.21. Тюмень"/>
      <sheetName val="расш.отд.ст. Прибыли 2015"/>
      <sheetName val="Прибыль план 2017"/>
      <sheetName val="Расшифровка баланс.прибыли 1.21"/>
      <sheetName val="к 1.21 СВОД ЭНТ"/>
      <sheetName val="вспомогательное производств"/>
      <sheetName val="ф3 СВОД  "/>
      <sheetName val="ф3 свод без 26сч.2016"/>
      <sheetName val="ф3 по счетам"/>
      <sheetName val="факт вспомогат.пр-во"/>
      <sheetName val="свод бу"/>
      <sheetName val="ф1_16"/>
      <sheetName val="потери факт"/>
      <sheetName val="услуга факт"/>
      <sheetName val="вспомогат.произ-во"/>
      <sheetName val="P 2.1"/>
      <sheetName val="P2.2"/>
      <sheetName val="16"/>
      <sheetName val="фзп анализ"/>
    </sheetNames>
    <sheetDataSet>
      <sheetData sheetId="0">
        <row r="20">
          <cell r="N20">
            <v>375.11197000000016</v>
          </cell>
          <cell r="O20">
            <v>353.97</v>
          </cell>
          <cell r="Q20">
            <v>408.4519218936002</v>
          </cell>
        </row>
        <row r="31">
          <cell r="N31">
            <v>7857.0149599999995</v>
          </cell>
          <cell r="O31">
            <v>6647.465163725928</v>
          </cell>
          <cell r="Q31">
            <v>8449.531820051825</v>
          </cell>
        </row>
        <row r="109">
          <cell r="N109">
            <v>12840.165158943262</v>
          </cell>
          <cell r="O109">
            <v>11839.908501512393</v>
          </cell>
          <cell r="Q109">
            <v>15035.667138679464</v>
          </cell>
        </row>
        <row r="110">
          <cell r="N110">
            <v>2782.828543381074</v>
          </cell>
          <cell r="O110">
            <v>2443.9763397726815</v>
          </cell>
          <cell r="Q110">
            <v>2991.0891508418304</v>
          </cell>
        </row>
        <row r="112">
          <cell r="O112">
            <v>-34.12817008666783</v>
          </cell>
          <cell r="Q112">
            <v>0</v>
          </cell>
        </row>
        <row r="135">
          <cell r="N135">
            <v>408.379</v>
          </cell>
          <cell r="O135">
            <v>404.254</v>
          </cell>
          <cell r="Q135">
            <v>455.95400000000006</v>
          </cell>
        </row>
        <row r="146">
          <cell r="N146">
            <v>38.237629000000005</v>
          </cell>
          <cell r="O146">
            <v>38.47240000000001</v>
          </cell>
          <cell r="Q146">
            <v>38.531254999999994</v>
          </cell>
        </row>
        <row r="148">
          <cell r="N148">
            <v>9.89704505851849</v>
          </cell>
          <cell r="O148">
            <v>8.21</v>
          </cell>
          <cell r="Q148">
            <v>9.89704505851849</v>
          </cell>
        </row>
        <row r="156">
          <cell r="N156">
            <v>4.37625</v>
          </cell>
          <cell r="O156">
            <v>4.4825</v>
          </cell>
          <cell r="Q156">
            <v>4.488916666666667</v>
          </cell>
        </row>
        <row r="161">
          <cell r="Q161">
            <v>334.6530582642674</v>
          </cell>
        </row>
        <row r="164">
          <cell r="Q164">
            <v>576.1483375331582</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Лист1"/>
      <sheetName val="Лист2"/>
      <sheetName val="Энергия РН"/>
      <sheetName val="РЭЗ РН"/>
      <sheetName val="ЭКО без АУП РН"/>
      <sheetName val="ЭКО с АУП РН"/>
      <sheetName val="Исполнение факт"/>
      <sheetName val="ТЭП ожид"/>
      <sheetName val="АУП ожид"/>
      <sheetName val="СВОД"/>
      <sheetName val="СВОД АУП"/>
      <sheetName val="ЭЭ"/>
      <sheetName val="УЕ"/>
      <sheetName val="Capex"/>
      <sheetName val="БП_ТН"/>
      <sheetName val="Исп-е факт без АУП"/>
      <sheetName val="Про"/>
      <sheetName val="ТЭП пл"/>
      <sheetName val="БП пл НОВ"/>
      <sheetName val="АУП пл НОВ"/>
      <sheetName val="ЭКО без АУП пл НОВ"/>
      <sheetName val="ЭКО с АУП пл НОВ"/>
      <sheetName val="ИСП без АУП пл НОВ"/>
      <sheetName val="Пр-во пл"/>
      <sheetName val="РЭЗ пл"/>
      <sheetName val="Свод без АУП пл стар"/>
      <sheetName val="ЭКО с АУП пл стар"/>
      <sheetName val="ЭКО без АУП пл стар"/>
      <sheetName val="БП пл стар"/>
      <sheetName val="АУП пл стар"/>
      <sheetName val="Лист6"/>
    </sheetNames>
    <sheetDataSet>
      <sheetData sheetId="7">
        <row r="461">
          <cell r="I461">
            <v>264.91459</v>
          </cell>
        </row>
        <row r="462">
          <cell r="J462">
            <v>95.54</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23"/>
      <sheetName val="Заголовок"/>
      <sheetName val="эксперт"/>
      <sheetName val="3"/>
      <sheetName val="4"/>
      <sheetName val="5"/>
      <sheetName val="протокол"/>
      <sheetName val="16"/>
      <sheetName val="17"/>
      <sheetName val="17.1"/>
      <sheetName val="Р2.1. - от Яковлева А.В."/>
      <sheetName val="Р2.2. - от Яковлева А.В."/>
      <sheetName val="24"/>
      <sheetName val="25"/>
      <sheetName val="свод"/>
      <sheetName val="ЕКТ"/>
      <sheetName val="перекрестка"/>
      <sheetName val="TEHSHEET"/>
      <sheetName val="прилож "/>
      <sheetName val="Потери факт"/>
      <sheetName val="Расчет ПО"/>
      <sheetName val="P2.1"/>
      <sheetName val="P2.2"/>
      <sheetName val="Услуга факт "/>
      <sheetName val="расч.числ."/>
      <sheetName val="инфляц."/>
    </sheetNames>
    <sheetDataSet>
      <sheetData sheetId="15">
        <row r="22">
          <cell r="AF22">
            <v>465.9307485643546</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отери( к РЭК+БП)"/>
    </sheetNames>
    <sheetDataSet>
      <sheetData sheetId="0">
        <row r="157">
          <cell r="J157">
            <v>108.30070865314119</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ent_secr@energoneft-t.ru"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C17"/>
  <sheetViews>
    <sheetView zoomScalePageLayoutView="0" workbookViewId="0" topLeftCell="A1">
      <selection activeCell="I30" sqref="I30"/>
    </sheetView>
  </sheetViews>
  <sheetFormatPr defaultColWidth="9.00390625" defaultRowHeight="12.75"/>
  <cols>
    <col min="1" max="1" width="32.875" style="0" customWidth="1"/>
    <col min="2" max="2" width="54.875" style="0" customWidth="1"/>
  </cols>
  <sheetData>
    <row r="1" spans="2:3" ht="12.75">
      <c r="B1" s="31"/>
      <c r="C1" s="36" t="s">
        <v>133</v>
      </c>
    </row>
    <row r="2" spans="2:3" ht="12.75">
      <c r="B2" s="31"/>
      <c r="C2" s="36" t="s">
        <v>134</v>
      </c>
    </row>
    <row r="3" spans="2:3" ht="12.75">
      <c r="B3" s="31"/>
      <c r="C3" s="37" t="s">
        <v>135</v>
      </c>
    </row>
    <row r="4" spans="2:3" ht="12.75">
      <c r="B4" s="31"/>
      <c r="C4" s="37" t="s">
        <v>136</v>
      </c>
    </row>
    <row r="5" spans="2:3" ht="15.75">
      <c r="B5" s="31"/>
      <c r="C5" s="28" t="s">
        <v>137</v>
      </c>
    </row>
    <row r="6" spans="1:3" ht="44.25" customHeight="1">
      <c r="A6" s="34" t="s">
        <v>138</v>
      </c>
      <c r="B6" s="35"/>
      <c r="C6" s="35"/>
    </row>
    <row r="7" spans="1:3" ht="16.5">
      <c r="A7" s="34" t="s">
        <v>139</v>
      </c>
      <c r="B7" s="35"/>
      <c r="C7" s="35"/>
    </row>
    <row r="8" spans="1:3" ht="64.5" customHeight="1" thickBot="1">
      <c r="A8" s="39" t="s">
        <v>140</v>
      </c>
      <c r="B8" s="43">
        <v>2018</v>
      </c>
      <c r="C8" s="39" t="s">
        <v>141</v>
      </c>
    </row>
    <row r="9" spans="1:3" ht="12.75">
      <c r="A9" s="41"/>
      <c r="B9" s="42" t="s">
        <v>142</v>
      </c>
      <c r="C9" s="41"/>
    </row>
    <row r="10" spans="1:3" ht="15.75">
      <c r="A10" s="44" t="s">
        <v>157</v>
      </c>
      <c r="B10" s="38"/>
      <c r="C10" s="38"/>
    </row>
    <row r="11" spans="2:3" ht="12.75">
      <c r="B11" s="30" t="s">
        <v>143</v>
      </c>
      <c r="C11" s="31"/>
    </row>
    <row r="12" spans="1:3" ht="15.75">
      <c r="A12" s="32"/>
      <c r="B12" s="31"/>
      <c r="C12" s="31"/>
    </row>
    <row r="13" spans="1:3" ht="12.75">
      <c r="A13" s="33"/>
      <c r="B13" s="31"/>
      <c r="C13" s="31"/>
    </row>
    <row r="14" spans="1:3" ht="15.75">
      <c r="A14" s="32"/>
      <c r="B14" s="31"/>
      <c r="C14" s="31"/>
    </row>
    <row r="15" spans="1:3" ht="15.75">
      <c r="A15" s="32"/>
      <c r="B15" s="31"/>
      <c r="C15" s="31"/>
    </row>
    <row r="16" spans="1:3" ht="15.75">
      <c r="A16" s="32"/>
      <c r="B16" s="31"/>
      <c r="C16" s="31"/>
    </row>
    <row r="17" spans="1:3" ht="15.75">
      <c r="A17" s="32"/>
      <c r="B17" s="31"/>
      <c r="C17" s="31"/>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2:H24"/>
  <sheetViews>
    <sheetView zoomScalePageLayoutView="0" workbookViewId="0" topLeftCell="A1">
      <selection activeCell="J30" sqref="J30"/>
    </sheetView>
  </sheetViews>
  <sheetFormatPr defaultColWidth="9.00390625" defaultRowHeight="12.75"/>
  <cols>
    <col min="1" max="1" width="30.75390625" style="0" customWidth="1"/>
    <col min="2" max="2" width="11.00390625" style="0" bestFit="1" customWidth="1"/>
  </cols>
  <sheetData>
    <row r="2" ht="12.75">
      <c r="H2" s="36" t="s">
        <v>144</v>
      </c>
    </row>
    <row r="3" ht="12.75">
      <c r="H3" s="36" t="s">
        <v>145</v>
      </c>
    </row>
    <row r="4" ht="12.75">
      <c r="A4" s="27"/>
    </row>
    <row r="5" ht="12.75">
      <c r="A5" s="27"/>
    </row>
    <row r="6" ht="16.5">
      <c r="A6" s="73" t="s">
        <v>146</v>
      </c>
    </row>
    <row r="7" spans="1:2" ht="48.75" customHeight="1">
      <c r="A7" s="29" t="s">
        <v>147</v>
      </c>
      <c r="B7" s="40" t="s">
        <v>158</v>
      </c>
    </row>
    <row r="8" ht="15.75">
      <c r="A8" s="29"/>
    </row>
    <row r="9" spans="1:2" ht="15.75">
      <c r="A9" s="29" t="s">
        <v>148</v>
      </c>
      <c r="B9" t="s">
        <v>159</v>
      </c>
    </row>
    <row r="10" ht="15.75">
      <c r="A10" s="29"/>
    </row>
    <row r="11" spans="1:2" ht="15.75">
      <c r="A11" s="29" t="s">
        <v>149</v>
      </c>
      <c r="B11" t="s">
        <v>160</v>
      </c>
    </row>
    <row r="12" ht="15.75">
      <c r="A12" s="29"/>
    </row>
    <row r="13" spans="1:2" ht="15.75">
      <c r="A13" s="29" t="s">
        <v>150</v>
      </c>
      <c r="B13" t="s">
        <v>160</v>
      </c>
    </row>
    <row r="14" ht="15.75">
      <c r="A14" s="29"/>
    </row>
    <row r="15" spans="1:2" ht="15.75">
      <c r="A15" s="29" t="s">
        <v>151</v>
      </c>
      <c r="B15">
        <v>7022010799</v>
      </c>
    </row>
    <row r="16" ht="15.75">
      <c r="A16" s="29"/>
    </row>
    <row r="17" spans="1:2" ht="15.75">
      <c r="A17" s="29" t="s">
        <v>152</v>
      </c>
      <c r="B17">
        <v>702201001</v>
      </c>
    </row>
    <row r="18" spans="1:2" ht="15.75">
      <c r="A18" s="29" t="s">
        <v>153</v>
      </c>
      <c r="B18" t="s">
        <v>161</v>
      </c>
    </row>
    <row r="19" ht="15.75">
      <c r="A19" s="29"/>
    </row>
    <row r="20" spans="1:2" ht="15.75">
      <c r="A20" s="29" t="s">
        <v>154</v>
      </c>
      <c r="B20" s="45" t="s">
        <v>162</v>
      </c>
    </row>
    <row r="21" ht="15.75">
      <c r="A21" s="29"/>
    </row>
    <row r="22" spans="1:2" ht="15.75">
      <c r="A22" s="29" t="s">
        <v>155</v>
      </c>
      <c r="B22" t="s">
        <v>163</v>
      </c>
    </row>
    <row r="23" ht="15.75">
      <c r="A23" s="29"/>
    </row>
    <row r="24" spans="1:2" ht="15.75">
      <c r="A24" s="29" t="s">
        <v>156</v>
      </c>
      <c r="B24" t="s">
        <v>164</v>
      </c>
    </row>
  </sheetData>
  <sheetProtection/>
  <hyperlinks>
    <hyperlink ref="B20" r:id="rId1" display="ent_secr@energoneft-t.ru"/>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J47"/>
  <sheetViews>
    <sheetView tabSelected="1" zoomScale="80" zoomScaleNormal="80" zoomScaleSheetLayoutView="90" zoomScalePageLayoutView="0" workbookViewId="0" topLeftCell="A1">
      <pane xSplit="3" ySplit="7" topLeftCell="D8" activePane="bottomRight" state="frozen"/>
      <selection pane="topLeft" activeCell="A1" sqref="A1"/>
      <selection pane="topRight" activeCell="D1" sqref="D1"/>
      <selection pane="bottomLeft" activeCell="A8" sqref="A8"/>
      <selection pane="bottomRight" activeCell="J19" sqref="J19"/>
    </sheetView>
  </sheetViews>
  <sheetFormatPr defaultColWidth="9.00390625" defaultRowHeight="12.75"/>
  <cols>
    <col min="1" max="1" width="6.625" style="1" customWidth="1"/>
    <col min="2" max="2" width="31.00390625" style="1" customWidth="1"/>
    <col min="3" max="3" width="12.25390625" style="1" customWidth="1"/>
    <col min="4" max="6" width="29.625" style="1" customWidth="1"/>
    <col min="7" max="7" width="9.125" style="1" customWidth="1"/>
    <col min="8" max="10" width="13.75390625" style="68" bestFit="1" customWidth="1"/>
    <col min="11" max="16384" width="9.125" style="1" customWidth="1"/>
  </cols>
  <sheetData>
    <row r="1" ht="54" customHeight="1">
      <c r="F1" s="9" t="s">
        <v>54</v>
      </c>
    </row>
    <row r="4" spans="1:6" ht="39" customHeight="1">
      <c r="A4" s="75" t="s">
        <v>78</v>
      </c>
      <c r="B4" s="76"/>
      <c r="C4" s="76"/>
      <c r="D4" s="76"/>
      <c r="E4" s="76"/>
      <c r="F4" s="76"/>
    </row>
    <row r="7" spans="1:10" s="8" customFormat="1" ht="55.5" customHeight="1">
      <c r="A7" s="5" t="s">
        <v>53</v>
      </c>
      <c r="B7" s="6" t="s">
        <v>0</v>
      </c>
      <c r="C7" s="6" t="s">
        <v>1</v>
      </c>
      <c r="D7" s="6" t="s">
        <v>167</v>
      </c>
      <c r="E7" s="6" t="s">
        <v>168</v>
      </c>
      <c r="F7" s="7" t="s">
        <v>169</v>
      </c>
      <c r="H7" s="69"/>
      <c r="I7" s="69"/>
      <c r="J7" s="69"/>
    </row>
    <row r="8" spans="1:10" s="11" customFormat="1" ht="31.5">
      <c r="A8" s="49" t="s">
        <v>2</v>
      </c>
      <c r="B8" s="50" t="s">
        <v>3</v>
      </c>
      <c r="C8" s="49"/>
      <c r="D8" s="51"/>
      <c r="E8" s="51"/>
      <c r="F8" s="51"/>
      <c r="H8" s="70"/>
      <c r="I8" s="70"/>
      <c r="J8" s="70"/>
    </row>
    <row r="9" spans="1:10" s="11" customFormat="1" ht="31.5">
      <c r="A9" s="49" t="s">
        <v>4</v>
      </c>
      <c r="B9" s="50" t="s">
        <v>5</v>
      </c>
      <c r="C9" s="49" t="s">
        <v>6</v>
      </c>
      <c r="D9" s="62">
        <f>'[2]Эко Энергонефть-Томск'!$B$115</f>
        <v>2459497.36609042</v>
      </c>
      <c r="E9" s="51" t="s">
        <v>165</v>
      </c>
      <c r="F9" s="51" t="s">
        <v>165</v>
      </c>
      <c r="H9" s="70"/>
      <c r="I9" s="70"/>
      <c r="J9" s="70"/>
    </row>
    <row r="10" spans="1:10" s="11" customFormat="1" ht="31.5">
      <c r="A10" s="49" t="s">
        <v>7</v>
      </c>
      <c r="B10" s="50" t="s">
        <v>8</v>
      </c>
      <c r="C10" s="49" t="s">
        <v>6</v>
      </c>
      <c r="D10" s="62">
        <f>'[2]Эко Энергонефть-Томск'!$B$285</f>
        <v>84515.48612042004</v>
      </c>
      <c r="E10" s="51" t="s">
        <v>165</v>
      </c>
      <c r="F10" s="51" t="s">
        <v>165</v>
      </c>
      <c r="H10" s="70"/>
      <c r="I10" s="70"/>
      <c r="J10" s="70"/>
    </row>
    <row r="11" spans="1:10" s="11" customFormat="1" ht="47.25">
      <c r="A11" s="49" t="s">
        <v>9</v>
      </c>
      <c r="B11" s="50" t="s">
        <v>10</v>
      </c>
      <c r="C11" s="49" t="s">
        <v>6</v>
      </c>
      <c r="D11" s="62">
        <f>'[2]Эко Энергонефть-Томск'!$B$574</f>
        <v>85900.19687042013</v>
      </c>
      <c r="E11" s="51" t="s">
        <v>165</v>
      </c>
      <c r="F11" s="51" t="s">
        <v>165</v>
      </c>
      <c r="H11" s="70"/>
      <c r="I11" s="70"/>
      <c r="J11" s="70"/>
    </row>
    <row r="12" spans="1:10" s="11" customFormat="1" ht="31.5">
      <c r="A12" s="49" t="s">
        <v>11</v>
      </c>
      <c r="B12" s="50" t="s">
        <v>12</v>
      </c>
      <c r="C12" s="49" t="s">
        <v>6</v>
      </c>
      <c r="D12" s="62">
        <f>'[2]Эко Энергонефть-Томск'!$B$597</f>
        <v>47217.57046042008</v>
      </c>
      <c r="E12" s="51" t="s">
        <v>165</v>
      </c>
      <c r="F12" s="51" t="s">
        <v>165</v>
      </c>
      <c r="H12" s="70"/>
      <c r="I12" s="70"/>
      <c r="J12" s="70"/>
    </row>
    <row r="13" spans="1:10" s="11" customFormat="1" ht="31.5">
      <c r="A13" s="49" t="s">
        <v>13</v>
      </c>
      <c r="B13" s="50" t="s">
        <v>14</v>
      </c>
      <c r="C13" s="49"/>
      <c r="D13" s="51"/>
      <c r="E13" s="51" t="s">
        <v>165</v>
      </c>
      <c r="F13" s="51" t="s">
        <v>165</v>
      </c>
      <c r="H13" s="70"/>
      <c r="I13" s="70"/>
      <c r="J13" s="70"/>
    </row>
    <row r="14" spans="1:10" s="11" customFormat="1" ht="110.25">
      <c r="A14" s="49" t="s">
        <v>15</v>
      </c>
      <c r="B14" s="50" t="s">
        <v>64</v>
      </c>
      <c r="C14" s="49" t="s">
        <v>16</v>
      </c>
      <c r="D14" s="53">
        <f>D10/D9</f>
        <v>0.03436290979028962</v>
      </c>
      <c r="E14" s="51" t="s">
        <v>165</v>
      </c>
      <c r="F14" s="51" t="s">
        <v>165</v>
      </c>
      <c r="H14" s="70"/>
      <c r="I14" s="70"/>
      <c r="J14" s="70"/>
    </row>
    <row r="15" spans="1:10" s="11" customFormat="1" ht="47.25">
      <c r="A15" s="49" t="s">
        <v>17</v>
      </c>
      <c r="B15" s="50" t="s">
        <v>63</v>
      </c>
      <c r="C15" s="49"/>
      <c r="D15" s="51"/>
      <c r="E15" s="51"/>
      <c r="F15" s="51"/>
      <c r="H15" s="70"/>
      <c r="I15" s="70"/>
      <c r="J15" s="70"/>
    </row>
    <row r="16" spans="1:10" s="11" customFormat="1" ht="66" hidden="1">
      <c r="A16" s="2" t="s">
        <v>18</v>
      </c>
      <c r="B16" s="3" t="s">
        <v>55</v>
      </c>
      <c r="C16" s="2" t="s">
        <v>19</v>
      </c>
      <c r="D16" s="10"/>
      <c r="E16" s="10"/>
      <c r="F16" s="10"/>
      <c r="H16" s="70"/>
      <c r="I16" s="70"/>
      <c r="J16" s="70"/>
    </row>
    <row r="17" spans="1:10" s="11" customFormat="1" ht="50.25" hidden="1">
      <c r="A17" s="2" t="s">
        <v>20</v>
      </c>
      <c r="B17" s="3" t="s">
        <v>56</v>
      </c>
      <c r="C17" s="2" t="s">
        <v>21</v>
      </c>
      <c r="D17" s="10"/>
      <c r="E17" s="10"/>
      <c r="F17" s="10"/>
      <c r="H17" s="70"/>
      <c r="I17" s="70"/>
      <c r="J17" s="70"/>
    </row>
    <row r="18" spans="1:10" s="11" customFormat="1" ht="38.25" customHeight="1">
      <c r="A18" s="49" t="s">
        <v>22</v>
      </c>
      <c r="B18" s="50" t="s">
        <v>57</v>
      </c>
      <c r="C18" s="49" t="s">
        <v>19</v>
      </c>
      <c r="D18" s="63">
        <f>'[3]смета'!$N$156</f>
        <v>4.37625</v>
      </c>
      <c r="E18" s="63">
        <f>'[3]смета'!$O$156</f>
        <v>4.4825</v>
      </c>
      <c r="F18" s="63">
        <f>'[3]смета'!$Q$156</f>
        <v>4.488916666666667</v>
      </c>
      <c r="H18" s="70"/>
      <c r="I18" s="70"/>
      <c r="J18" s="70"/>
    </row>
    <row r="19" spans="1:10" s="11" customFormat="1" ht="66.75" customHeight="1">
      <c r="A19" s="49" t="s">
        <v>58</v>
      </c>
      <c r="B19" s="50" t="s">
        <v>60</v>
      </c>
      <c r="C19" s="49" t="s">
        <v>59</v>
      </c>
      <c r="D19" s="82">
        <f>'[3]смета'!$N$146*1000</f>
        <v>38237.62900000001</v>
      </c>
      <c r="E19" s="82">
        <f>'[3]смета'!$O$146*1000</f>
        <v>38472.40000000001</v>
      </c>
      <c r="F19" s="82">
        <f>'[3]смета'!$Q$146*1000</f>
        <v>38531.255</v>
      </c>
      <c r="H19" s="70"/>
      <c r="I19" s="70"/>
      <c r="J19" s="70"/>
    </row>
    <row r="20" spans="1:10" s="11" customFormat="1" ht="66.75" customHeight="1">
      <c r="A20" s="49" t="s">
        <v>24</v>
      </c>
      <c r="B20" s="50" t="s">
        <v>61</v>
      </c>
      <c r="C20" s="49" t="s">
        <v>23</v>
      </c>
      <c r="D20" s="51"/>
      <c r="E20" s="51"/>
      <c r="F20" s="51"/>
      <c r="H20" s="70"/>
      <c r="I20" s="70"/>
      <c r="J20" s="70"/>
    </row>
    <row r="21" spans="1:10" s="11" customFormat="1" ht="66.75" customHeight="1">
      <c r="A21" s="49" t="s">
        <v>25</v>
      </c>
      <c r="B21" s="50" t="s">
        <v>62</v>
      </c>
      <c r="C21" s="49" t="s">
        <v>16</v>
      </c>
      <c r="D21" s="83">
        <f>'[1]Форма 3.1'!$H$26/100</f>
        <v>0.04342245204826348</v>
      </c>
      <c r="E21" s="83">
        <v>0.0434</v>
      </c>
      <c r="F21" s="83">
        <v>0.0434</v>
      </c>
      <c r="H21" s="70"/>
      <c r="I21" s="70"/>
      <c r="J21" s="70"/>
    </row>
    <row r="22" spans="1:10" s="11" customFormat="1" ht="66.75" customHeight="1">
      <c r="A22" s="49" t="s">
        <v>26</v>
      </c>
      <c r="B22" s="50" t="s">
        <v>65</v>
      </c>
      <c r="C22" s="49"/>
      <c r="D22" s="72">
        <v>0</v>
      </c>
      <c r="E22" s="72">
        <v>0</v>
      </c>
      <c r="F22" s="72">
        <v>0</v>
      </c>
      <c r="H22" s="70"/>
      <c r="I22" s="70"/>
      <c r="J22" s="70"/>
    </row>
    <row r="23" spans="1:10" s="11" customFormat="1" ht="84" customHeight="1" hidden="1">
      <c r="A23" s="2" t="s">
        <v>27</v>
      </c>
      <c r="B23" s="3" t="s">
        <v>66</v>
      </c>
      <c r="C23" s="2" t="s">
        <v>21</v>
      </c>
      <c r="D23" s="10"/>
      <c r="E23" s="10"/>
      <c r="F23" s="10"/>
      <c r="H23" s="70"/>
      <c r="I23" s="70"/>
      <c r="J23" s="70"/>
    </row>
    <row r="24" spans="1:10" s="11" customFormat="1" ht="63">
      <c r="A24" s="2" t="s">
        <v>28</v>
      </c>
      <c r="B24" s="3" t="s">
        <v>29</v>
      </c>
      <c r="C24" s="2"/>
      <c r="D24" s="64">
        <f>D25+D30</f>
        <v>15622.993702324336</v>
      </c>
      <c r="E24" s="64">
        <f>E25+E30+E31</f>
        <v>14249.756671198407</v>
      </c>
      <c r="F24" s="64">
        <f>F25+F30+F31</f>
        <v>18026.756289521294</v>
      </c>
      <c r="H24" s="70"/>
      <c r="I24" s="70"/>
      <c r="J24" s="70"/>
    </row>
    <row r="25" spans="1:10" s="11" customFormat="1" ht="84.75">
      <c r="A25" s="49" t="s">
        <v>30</v>
      </c>
      <c r="B25" s="50" t="s">
        <v>68</v>
      </c>
      <c r="C25" s="49" t="s">
        <v>6</v>
      </c>
      <c r="D25" s="60">
        <f>'[3]смета'!$N$109</f>
        <v>12840.165158943262</v>
      </c>
      <c r="E25" s="60">
        <f>'[3]смета'!$O$109</f>
        <v>11839.908501512393</v>
      </c>
      <c r="F25" s="60">
        <f>'[3]смета'!$Q$109</f>
        <v>15035.667138679464</v>
      </c>
      <c r="H25" s="70"/>
      <c r="I25" s="70"/>
      <c r="J25" s="70"/>
    </row>
    <row r="26" spans="1:10" s="11" customFormat="1" ht="15.75">
      <c r="A26" s="49"/>
      <c r="B26" s="50" t="s">
        <v>67</v>
      </c>
      <c r="C26" s="49"/>
      <c r="D26" s="51"/>
      <c r="E26" s="51"/>
      <c r="F26" s="51"/>
      <c r="H26" s="70"/>
      <c r="I26" s="70"/>
      <c r="J26" s="70"/>
    </row>
    <row r="27" spans="1:10" s="11" customFormat="1" ht="15.75">
      <c r="A27" s="49"/>
      <c r="B27" s="50" t="s">
        <v>31</v>
      </c>
      <c r="C27" s="49"/>
      <c r="D27" s="60">
        <f>'[3]смета'!$N$31</f>
        <v>7857.0149599999995</v>
      </c>
      <c r="E27" s="60">
        <f>'[3]смета'!$O$31</f>
        <v>6647.465163725928</v>
      </c>
      <c r="F27" s="60">
        <f>'[3]смета'!$Q$31</f>
        <v>8449.531820051825</v>
      </c>
      <c r="H27" s="70"/>
      <c r="I27" s="70"/>
      <c r="J27" s="70"/>
    </row>
    <row r="28" spans="1:10" s="11" customFormat="1" ht="15.75">
      <c r="A28" s="49"/>
      <c r="B28" s="50" t="s">
        <v>32</v>
      </c>
      <c r="C28" s="49"/>
      <c r="D28" s="60"/>
      <c r="E28" s="60"/>
      <c r="F28" s="60"/>
      <c r="H28" s="70"/>
      <c r="I28" s="70"/>
      <c r="J28" s="70"/>
    </row>
    <row r="29" spans="1:10" s="11" customFormat="1" ht="15.75">
      <c r="A29" s="49"/>
      <c r="B29" s="50" t="s">
        <v>33</v>
      </c>
      <c r="C29" s="49"/>
      <c r="D29" s="60">
        <f>'[3]смета'!$N$20</f>
        <v>375.11197000000016</v>
      </c>
      <c r="E29" s="60">
        <f>'[3]смета'!$O$20</f>
        <v>353.97</v>
      </c>
      <c r="F29" s="60">
        <f>'[3]смета'!$Q$20</f>
        <v>408.4519218936002</v>
      </c>
      <c r="H29" s="70"/>
      <c r="I29" s="70"/>
      <c r="J29" s="70"/>
    </row>
    <row r="30" spans="1:10" s="11" customFormat="1" ht="72">
      <c r="A30" s="49" t="s">
        <v>34</v>
      </c>
      <c r="B30" s="50" t="s">
        <v>69</v>
      </c>
      <c r="C30" s="49" t="s">
        <v>6</v>
      </c>
      <c r="D30" s="60">
        <f>'[3]смета'!$N$110</f>
        <v>2782.828543381074</v>
      </c>
      <c r="E30" s="60">
        <f>'[3]смета'!$O$110</f>
        <v>2443.9763397726815</v>
      </c>
      <c r="F30" s="60">
        <f>'[3]смета'!$Q$110</f>
        <v>2991.0891508418304</v>
      </c>
      <c r="H30" s="70"/>
      <c r="I30" s="70"/>
      <c r="J30" s="70"/>
    </row>
    <row r="31" spans="1:10" s="11" customFormat="1" ht="47.25">
      <c r="A31" s="2" t="s">
        <v>35</v>
      </c>
      <c r="B31" s="3" t="s">
        <v>70</v>
      </c>
      <c r="C31" s="2" t="s">
        <v>6</v>
      </c>
      <c r="D31" s="65">
        <v>0</v>
      </c>
      <c r="E31" s="65">
        <f>'[3]смета'!$O$112</f>
        <v>-34.12817008666783</v>
      </c>
      <c r="F31" s="65">
        <f>'[3]смета'!$Q$112</f>
        <v>0</v>
      </c>
      <c r="H31" s="70"/>
      <c r="I31" s="70"/>
      <c r="J31" s="70"/>
    </row>
    <row r="32" spans="1:10" s="11" customFormat="1" ht="47.25">
      <c r="A32" s="2" t="s">
        <v>36</v>
      </c>
      <c r="B32" s="3" t="s">
        <v>79</v>
      </c>
      <c r="C32" s="2" t="s">
        <v>6</v>
      </c>
      <c r="D32" s="65">
        <v>0</v>
      </c>
      <c r="E32" s="65">
        <v>0</v>
      </c>
      <c r="F32" s="65">
        <v>0</v>
      </c>
      <c r="H32" s="70"/>
      <c r="I32" s="70"/>
      <c r="J32" s="70"/>
    </row>
    <row r="33" spans="1:10" s="11" customFormat="1" ht="63">
      <c r="A33" s="2" t="s">
        <v>37</v>
      </c>
      <c r="B33" s="3" t="s">
        <v>38</v>
      </c>
      <c r="C33" s="2"/>
      <c r="D33" s="61" t="s">
        <v>165</v>
      </c>
      <c r="E33" s="61" t="s">
        <v>165</v>
      </c>
      <c r="F33" s="61" t="s">
        <v>165</v>
      </c>
      <c r="H33" s="70"/>
      <c r="I33" s="70"/>
      <c r="J33" s="70"/>
    </row>
    <row r="34" spans="1:10" s="11" customFormat="1" ht="15.75">
      <c r="A34" s="2"/>
      <c r="B34" s="13" t="s">
        <v>39</v>
      </c>
      <c r="C34" s="2"/>
      <c r="D34" s="10"/>
      <c r="E34" s="10"/>
      <c r="F34" s="10"/>
      <c r="H34" s="70"/>
      <c r="I34" s="70"/>
      <c r="J34" s="70"/>
    </row>
    <row r="35" spans="1:10" s="11" customFormat="1" ht="18.75">
      <c r="A35" s="49"/>
      <c r="B35" s="50" t="s">
        <v>71</v>
      </c>
      <c r="C35" s="49" t="s">
        <v>40</v>
      </c>
      <c r="D35" s="52">
        <f>'[3]смета'!$N$135</f>
        <v>408.379</v>
      </c>
      <c r="E35" s="52">
        <f>'[3]смета'!$O$135</f>
        <v>404.254</v>
      </c>
      <c r="F35" s="52">
        <f>'[3]смета'!$Q$135</f>
        <v>455.95400000000006</v>
      </c>
      <c r="H35" s="70"/>
      <c r="I35" s="70"/>
      <c r="J35" s="70"/>
    </row>
    <row r="36" spans="1:10" s="11" customFormat="1" ht="47.25">
      <c r="A36" s="49"/>
      <c r="B36" s="50" t="s">
        <v>72</v>
      </c>
      <c r="C36" s="49" t="s">
        <v>41</v>
      </c>
      <c r="D36" s="63">
        <f>D24/D35</f>
        <v>38.25611430148057</v>
      </c>
      <c r="E36" s="63">
        <f>E24/E35</f>
        <v>35.24951310611251</v>
      </c>
      <c r="F36" s="63">
        <f>F24/F35</f>
        <v>39.53634859990545</v>
      </c>
      <c r="H36" s="70"/>
      <c r="I36" s="70"/>
      <c r="J36" s="70"/>
    </row>
    <row r="37" spans="1:10" s="11" customFormat="1" ht="63">
      <c r="A37" s="49" t="s">
        <v>42</v>
      </c>
      <c r="B37" s="50" t="s">
        <v>43</v>
      </c>
      <c r="C37" s="49"/>
      <c r="D37" s="51"/>
      <c r="E37" s="51"/>
      <c r="F37" s="51"/>
      <c r="H37" s="70"/>
      <c r="I37" s="70"/>
      <c r="J37" s="70"/>
    </row>
    <row r="38" spans="1:10" s="11" customFormat="1" ht="31.5">
      <c r="A38" s="49" t="s">
        <v>44</v>
      </c>
      <c r="B38" s="50" t="s">
        <v>45</v>
      </c>
      <c r="C38" s="49" t="s">
        <v>46</v>
      </c>
      <c r="D38" s="52">
        <f>'[3]смета'!$N$148</f>
        <v>9.89704505851849</v>
      </c>
      <c r="E38" s="52">
        <f>'[3]смета'!$O$148</f>
        <v>8.21</v>
      </c>
      <c r="F38" s="52">
        <f>'[3]смета'!$Q$148</f>
        <v>9.89704505851849</v>
      </c>
      <c r="H38" s="70"/>
      <c r="I38" s="70"/>
      <c r="J38" s="70"/>
    </row>
    <row r="39" spans="1:10" s="11" customFormat="1" ht="47.25">
      <c r="A39" s="49" t="s">
        <v>47</v>
      </c>
      <c r="B39" s="50" t="s">
        <v>48</v>
      </c>
      <c r="C39" s="49" t="s">
        <v>73</v>
      </c>
      <c r="D39" s="52">
        <f>D27/D38/12</f>
        <v>66.15623580526345</v>
      </c>
      <c r="E39" s="52">
        <f>E27/E38/12</f>
        <v>67.47325582344628</v>
      </c>
      <c r="F39" s="52">
        <f>F27/F38/12</f>
        <v>71.14524057510836</v>
      </c>
      <c r="H39" s="70"/>
      <c r="I39" s="70"/>
      <c r="J39" s="70"/>
    </row>
    <row r="40" spans="1:10" s="11" customFormat="1" ht="46.5" customHeight="1">
      <c r="A40" s="54" t="s">
        <v>49</v>
      </c>
      <c r="B40" s="55" t="s">
        <v>50</v>
      </c>
      <c r="C40" s="54"/>
      <c r="D40" s="77" t="s">
        <v>166</v>
      </c>
      <c r="E40" s="77"/>
      <c r="F40" s="54" t="s">
        <v>165</v>
      </c>
      <c r="H40" s="70"/>
      <c r="I40" s="70"/>
      <c r="J40" s="70"/>
    </row>
    <row r="41" spans="1:10" s="11" customFormat="1" ht="15.75">
      <c r="A41" s="4"/>
      <c r="B41" s="14" t="s">
        <v>39</v>
      </c>
      <c r="C41" s="4"/>
      <c r="D41" s="12"/>
      <c r="E41" s="12"/>
      <c r="F41" s="12"/>
      <c r="H41" s="70"/>
      <c r="I41" s="70"/>
      <c r="J41" s="70"/>
    </row>
    <row r="42" spans="1:10" s="11" customFormat="1" ht="63">
      <c r="A42" s="54"/>
      <c r="B42" s="55" t="s">
        <v>51</v>
      </c>
      <c r="C42" s="54" t="s">
        <v>6</v>
      </c>
      <c r="D42" s="56">
        <v>10</v>
      </c>
      <c r="E42" s="56">
        <v>10</v>
      </c>
      <c r="F42" s="56">
        <v>10</v>
      </c>
      <c r="H42" s="70"/>
      <c r="I42" s="70"/>
      <c r="J42" s="70"/>
    </row>
    <row r="43" spans="1:10" s="11" customFormat="1" ht="78.75">
      <c r="A43" s="57"/>
      <c r="B43" s="58" t="s">
        <v>52</v>
      </c>
      <c r="C43" s="57" t="s">
        <v>6</v>
      </c>
      <c r="D43" s="74" t="s">
        <v>165</v>
      </c>
      <c r="E43" s="59" t="s">
        <v>165</v>
      </c>
      <c r="F43" s="59" t="s">
        <v>165</v>
      </c>
      <c r="H43" s="70"/>
      <c r="I43" s="70"/>
      <c r="J43" s="70"/>
    </row>
    <row r="44" spans="1:10" s="16" customFormat="1" ht="19.5" customHeight="1">
      <c r="A44" s="15" t="s">
        <v>74</v>
      </c>
      <c r="H44" s="71"/>
      <c r="I44" s="71"/>
      <c r="J44" s="71"/>
    </row>
    <row r="45" spans="1:10" s="16" customFormat="1" ht="15.75">
      <c r="A45" s="15" t="s">
        <v>75</v>
      </c>
      <c r="H45" s="71"/>
      <c r="I45" s="71"/>
      <c r="J45" s="71"/>
    </row>
    <row r="46" spans="1:10" s="16" customFormat="1" ht="15.75">
      <c r="A46" s="15" t="s">
        <v>76</v>
      </c>
      <c r="H46" s="71"/>
      <c r="I46" s="71"/>
      <c r="J46" s="71"/>
    </row>
    <row r="47" spans="1:10" s="16" customFormat="1" ht="15.75">
      <c r="A47" s="15" t="s">
        <v>77</v>
      </c>
      <c r="H47" s="71"/>
      <c r="I47" s="71"/>
      <c r="J47" s="71"/>
    </row>
  </sheetData>
  <sheetProtection/>
  <mergeCells count="2">
    <mergeCell ref="A4:F4"/>
    <mergeCell ref="D40:E40"/>
  </mergeCells>
  <printOptions/>
  <pageMargins left="0.7874015748031497" right="0.7086614173228347" top="0.7874015748031497" bottom="0.3937007874015748" header="0.1968503937007874" footer="0.1968503937007874"/>
  <pageSetup fitToHeight="1" fitToWidth="1" horizontalDpi="600" verticalDpi="600" orientation="landscape" paperSize="9" scale="28" r:id="rId1"/>
  <headerFooter alignWithMargins="0">
    <oddHeader>&amp;R&amp;"Times New Roman,обычный"&amp;7Подготовлено с использованием системы &amp;"Times New Roman,полужирный"КонсультантПлюс</oddHeader>
  </headerFooter>
</worksheet>
</file>

<file path=xl/worksheets/sheet4.xml><?xml version="1.0" encoding="utf-8"?>
<worksheet xmlns="http://schemas.openxmlformats.org/spreadsheetml/2006/main" xmlns:r="http://schemas.openxmlformats.org/officeDocument/2006/relationships">
  <dimension ref="A1:I46"/>
  <sheetViews>
    <sheetView zoomScaleSheetLayoutView="80" zoomScalePageLayoutView="0" workbookViewId="0" topLeftCell="A1">
      <pane xSplit="2" ySplit="9" topLeftCell="C10" activePane="bottomRight" state="frozen"/>
      <selection pane="topLeft" activeCell="A1" sqref="A1"/>
      <selection pane="topRight" activeCell="C1" sqref="C1"/>
      <selection pane="bottomLeft" activeCell="A10" sqref="A10"/>
      <selection pane="bottomRight" activeCell="P17" sqref="P17"/>
    </sheetView>
  </sheetViews>
  <sheetFormatPr defaultColWidth="9.00390625" defaultRowHeight="12.75"/>
  <cols>
    <col min="1" max="1" width="7.75390625" style="1" customWidth="1"/>
    <col min="2" max="2" width="45.00390625" style="1" customWidth="1"/>
    <col min="3" max="3" width="17.00390625" style="1" customWidth="1"/>
    <col min="4" max="4" width="15.25390625" style="1" customWidth="1"/>
    <col min="5" max="5" width="14.125" style="1" bestFit="1" customWidth="1"/>
    <col min="6" max="6" width="14.00390625" style="1" customWidth="1"/>
    <col min="7" max="7" width="13.25390625" style="1" customWidth="1"/>
    <col min="8" max="8" width="15.375" style="1" customWidth="1"/>
    <col min="9" max="9" width="12.75390625" style="1" customWidth="1"/>
    <col min="10" max="16384" width="9.125" style="1" customWidth="1"/>
  </cols>
  <sheetData>
    <row r="1" spans="7:9" ht="54" customHeight="1">
      <c r="G1" s="78" t="s">
        <v>80</v>
      </c>
      <c r="H1" s="78"/>
      <c r="I1" s="78"/>
    </row>
    <row r="2" ht="6" customHeight="1"/>
    <row r="3" ht="6" customHeight="1"/>
    <row r="4" ht="6" customHeight="1"/>
    <row r="5" spans="1:9" ht="16.5">
      <c r="A5" s="75" t="s">
        <v>81</v>
      </c>
      <c r="B5" s="75"/>
      <c r="C5" s="75"/>
      <c r="D5" s="75"/>
      <c r="E5" s="75"/>
      <c r="F5" s="75"/>
      <c r="G5" s="75"/>
      <c r="H5" s="75"/>
      <c r="I5" s="75"/>
    </row>
    <row r="8" spans="1:9" s="19" customFormat="1" ht="60.75" customHeight="1">
      <c r="A8" s="79" t="s">
        <v>53</v>
      </c>
      <c r="B8" s="80" t="s">
        <v>0</v>
      </c>
      <c r="C8" s="80" t="s">
        <v>82</v>
      </c>
      <c r="D8" s="80" t="str">
        <f>'прил.2 стр.1_5'!D7</f>
        <v>Фактические показатели 
за 2016 год</v>
      </c>
      <c r="E8" s="80"/>
      <c r="F8" s="80" t="str">
        <f>'прил.2 стр.1_5'!E7</f>
        <v>Показатели, утвержденные 
на 2017г.</v>
      </c>
      <c r="G8" s="80"/>
      <c r="H8" s="80" t="str">
        <f>'прил.2 стр.1_5'!F7</f>
        <v>Предложения 
на расчетный период регулирования 2018г.</v>
      </c>
      <c r="I8" s="81"/>
    </row>
    <row r="9" spans="1:9" s="20" customFormat="1" ht="30" customHeight="1">
      <c r="A9" s="79"/>
      <c r="B9" s="80"/>
      <c r="C9" s="80"/>
      <c r="D9" s="17" t="s">
        <v>83</v>
      </c>
      <c r="E9" s="17" t="s">
        <v>84</v>
      </c>
      <c r="F9" s="17" t="s">
        <v>83</v>
      </c>
      <c r="G9" s="17" t="s">
        <v>84</v>
      </c>
      <c r="H9" s="17" t="s">
        <v>83</v>
      </c>
      <c r="I9" s="18" t="s">
        <v>84</v>
      </c>
    </row>
    <row r="10" spans="1:9" s="20" customFormat="1" ht="39" customHeight="1">
      <c r="A10" s="21" t="s">
        <v>2</v>
      </c>
      <c r="B10" s="22" t="s">
        <v>85</v>
      </c>
      <c r="C10" s="21"/>
      <c r="D10" s="23"/>
      <c r="E10" s="23"/>
      <c r="F10" s="23"/>
      <c r="G10" s="23"/>
      <c r="H10" s="23"/>
      <c r="I10" s="23"/>
    </row>
    <row r="11" spans="1:9" s="20" customFormat="1" ht="39" customHeight="1" hidden="1">
      <c r="A11" s="21" t="s">
        <v>4</v>
      </c>
      <c r="B11" s="22" t="s">
        <v>86</v>
      </c>
      <c r="C11" s="21"/>
      <c r="D11" s="23"/>
      <c r="E11" s="23"/>
      <c r="F11" s="23"/>
      <c r="G11" s="23"/>
      <c r="H11" s="23"/>
      <c r="I11" s="23"/>
    </row>
    <row r="12" spans="1:9" s="20" customFormat="1" ht="173.25" customHeight="1" hidden="1">
      <c r="A12" s="21"/>
      <c r="B12" s="22" t="s">
        <v>87</v>
      </c>
      <c r="C12" s="21" t="s">
        <v>88</v>
      </c>
      <c r="D12" s="23"/>
      <c r="E12" s="23"/>
      <c r="F12" s="23"/>
      <c r="G12" s="23"/>
      <c r="H12" s="23"/>
      <c r="I12" s="23"/>
    </row>
    <row r="13" spans="1:9" s="20" customFormat="1" ht="188.25" customHeight="1" hidden="1">
      <c r="A13" s="21"/>
      <c r="B13" s="22" t="s">
        <v>89</v>
      </c>
      <c r="C13" s="21" t="s">
        <v>90</v>
      </c>
      <c r="D13" s="23"/>
      <c r="E13" s="23"/>
      <c r="F13" s="23"/>
      <c r="G13" s="23"/>
      <c r="H13" s="23"/>
      <c r="I13" s="23"/>
    </row>
    <row r="14" spans="1:9" s="20" customFormat="1" ht="39" customHeight="1">
      <c r="A14" s="46" t="s">
        <v>7</v>
      </c>
      <c r="B14" s="47" t="s">
        <v>91</v>
      </c>
      <c r="C14" s="46"/>
      <c r="D14" s="48"/>
      <c r="E14" s="48"/>
      <c r="F14" s="48"/>
      <c r="G14" s="48"/>
      <c r="H14" s="48"/>
      <c r="I14" s="48"/>
    </row>
    <row r="15" spans="1:9" s="20" customFormat="1" ht="25.5" customHeight="1">
      <c r="A15" s="46"/>
      <c r="B15" s="47" t="s">
        <v>92</v>
      </c>
      <c r="C15" s="46"/>
      <c r="D15" s="48"/>
      <c r="E15" s="48"/>
      <c r="F15" s="48"/>
      <c r="G15" s="48"/>
      <c r="H15" s="48"/>
      <c r="I15" s="48"/>
    </row>
    <row r="16" spans="1:9" s="20" customFormat="1" ht="25.5" customHeight="1">
      <c r="A16" s="46"/>
      <c r="B16" s="47" t="s">
        <v>93</v>
      </c>
      <c r="C16" s="46" t="s">
        <v>88</v>
      </c>
      <c r="D16" s="67">
        <v>294610.47</v>
      </c>
      <c r="E16" s="67">
        <v>294610.47</v>
      </c>
      <c r="F16" s="67">
        <f>'[4]ТЭП ожид'!$I$461*1000</f>
        <v>264914.58999999997</v>
      </c>
      <c r="G16" s="67">
        <f>F16</f>
        <v>264914.58999999997</v>
      </c>
      <c r="H16" s="67">
        <f>'[3]смета'!$Q$161*1000</f>
        <v>334653.0582642674</v>
      </c>
      <c r="I16" s="67">
        <f>H16</f>
        <v>334653.0582642674</v>
      </c>
    </row>
    <row r="17" spans="1:9" s="20" customFormat="1" ht="38.25" customHeight="1">
      <c r="A17" s="46"/>
      <c r="B17" s="47" t="s">
        <v>94</v>
      </c>
      <c r="C17" s="46" t="s">
        <v>90</v>
      </c>
      <c r="D17" s="67">
        <f>0.07933*1000</f>
        <v>79.33</v>
      </c>
      <c r="E17" s="67">
        <f>D17</f>
        <v>79.33</v>
      </c>
      <c r="F17" s="67">
        <f>'[4]ТЭП ожид'!$J$462</f>
        <v>95.54</v>
      </c>
      <c r="G17" s="67">
        <f>F17</f>
        <v>95.54</v>
      </c>
      <c r="H17" s="67">
        <f>'[6]потери( к РЭК+БП)'!$J$157</f>
        <v>108.30070865314119</v>
      </c>
      <c r="I17" s="67">
        <f>H17</f>
        <v>108.30070865314119</v>
      </c>
    </row>
    <row r="18" spans="1:9" s="20" customFormat="1" ht="25.5" customHeight="1">
      <c r="A18" s="46"/>
      <c r="B18" s="47" t="s">
        <v>95</v>
      </c>
      <c r="C18" s="46" t="s">
        <v>90</v>
      </c>
      <c r="D18" s="66">
        <v>491.88</v>
      </c>
      <c r="E18" s="66">
        <f>D18</f>
        <v>491.88</v>
      </c>
      <c r="F18" s="66">
        <f>'[5]ЕКТ'!$AF$22</f>
        <v>465.9307485643546</v>
      </c>
      <c r="G18" s="67">
        <f>F18</f>
        <v>465.9307485643546</v>
      </c>
      <c r="H18" s="67">
        <f>'[3]смета'!$Q$164</f>
        <v>576.1483375331582</v>
      </c>
      <c r="I18" s="67">
        <f>H18</f>
        <v>576.1483375331582</v>
      </c>
    </row>
    <row r="19" spans="1:9" s="20" customFormat="1" ht="40.5" customHeight="1" hidden="1">
      <c r="A19" s="21" t="s">
        <v>13</v>
      </c>
      <c r="B19" s="22" t="s">
        <v>96</v>
      </c>
      <c r="C19" s="21" t="s">
        <v>90</v>
      </c>
      <c r="D19" s="23"/>
      <c r="E19" s="23"/>
      <c r="F19" s="23"/>
      <c r="G19" s="23"/>
      <c r="H19" s="23"/>
      <c r="I19" s="23"/>
    </row>
    <row r="20" spans="1:9" s="20" customFormat="1" ht="25.5" customHeight="1" hidden="1">
      <c r="A20" s="21" t="s">
        <v>17</v>
      </c>
      <c r="B20" s="22" t="s">
        <v>97</v>
      </c>
      <c r="C20" s="21"/>
      <c r="D20" s="23"/>
      <c r="E20" s="23"/>
      <c r="F20" s="23"/>
      <c r="G20" s="23"/>
      <c r="H20" s="23"/>
      <c r="I20" s="23"/>
    </row>
    <row r="21" spans="1:9" s="20" customFormat="1" ht="54" customHeight="1" hidden="1">
      <c r="A21" s="21" t="s">
        <v>18</v>
      </c>
      <c r="B21" s="22" t="s">
        <v>98</v>
      </c>
      <c r="C21" s="21" t="s">
        <v>90</v>
      </c>
      <c r="D21" s="23"/>
      <c r="E21" s="23"/>
      <c r="F21" s="23"/>
      <c r="G21" s="23"/>
      <c r="H21" s="23"/>
      <c r="I21" s="23"/>
    </row>
    <row r="22" spans="1:9" s="20" customFormat="1" ht="66.75" customHeight="1" hidden="1">
      <c r="A22" s="21" t="s">
        <v>20</v>
      </c>
      <c r="B22" s="22" t="s">
        <v>99</v>
      </c>
      <c r="C22" s="21" t="s">
        <v>90</v>
      </c>
      <c r="D22" s="23"/>
      <c r="E22" s="23"/>
      <c r="F22" s="23"/>
      <c r="G22" s="23"/>
      <c r="H22" s="23"/>
      <c r="I22" s="23"/>
    </row>
    <row r="23" spans="1:9" s="20" customFormat="1" ht="27" customHeight="1" hidden="1">
      <c r="A23" s="21" t="s">
        <v>22</v>
      </c>
      <c r="B23" s="22" t="s">
        <v>100</v>
      </c>
      <c r="C23" s="21" t="s">
        <v>16</v>
      </c>
      <c r="D23" s="23"/>
      <c r="E23" s="23"/>
      <c r="F23" s="23"/>
      <c r="G23" s="23"/>
      <c r="H23" s="23"/>
      <c r="I23" s="23"/>
    </row>
    <row r="24" spans="1:9" s="20" customFormat="1" ht="27" customHeight="1" hidden="1">
      <c r="A24" s="21"/>
      <c r="B24" s="22" t="s">
        <v>101</v>
      </c>
      <c r="C24" s="21" t="s">
        <v>16</v>
      </c>
      <c r="D24" s="23"/>
      <c r="E24" s="23"/>
      <c r="F24" s="23"/>
      <c r="G24" s="23"/>
      <c r="H24" s="23"/>
      <c r="I24" s="23"/>
    </row>
    <row r="25" spans="1:9" s="20" customFormat="1" ht="27" customHeight="1" hidden="1">
      <c r="A25" s="21"/>
      <c r="B25" s="22" t="s">
        <v>102</v>
      </c>
      <c r="C25" s="21" t="s">
        <v>16</v>
      </c>
      <c r="D25" s="23"/>
      <c r="E25" s="23"/>
      <c r="F25" s="23"/>
      <c r="G25" s="23"/>
      <c r="H25" s="23"/>
      <c r="I25" s="23"/>
    </row>
    <row r="26" spans="1:9" s="20" customFormat="1" ht="27" customHeight="1" hidden="1">
      <c r="A26" s="21"/>
      <c r="B26" s="22" t="s">
        <v>103</v>
      </c>
      <c r="C26" s="21" t="s">
        <v>16</v>
      </c>
      <c r="D26" s="23"/>
      <c r="E26" s="23"/>
      <c r="F26" s="23"/>
      <c r="G26" s="23"/>
      <c r="H26" s="23"/>
      <c r="I26" s="23"/>
    </row>
    <row r="27" spans="1:9" s="20" customFormat="1" ht="27" customHeight="1" hidden="1">
      <c r="A27" s="21"/>
      <c r="B27" s="22" t="s">
        <v>104</v>
      </c>
      <c r="C27" s="21" t="s">
        <v>16</v>
      </c>
      <c r="D27" s="23"/>
      <c r="E27" s="23"/>
      <c r="F27" s="23"/>
      <c r="G27" s="23"/>
      <c r="H27" s="23"/>
      <c r="I27" s="23"/>
    </row>
    <row r="28" spans="1:9" s="20" customFormat="1" ht="27" customHeight="1" hidden="1">
      <c r="A28" s="21" t="s">
        <v>28</v>
      </c>
      <c r="B28" s="22" t="s">
        <v>105</v>
      </c>
      <c r="C28" s="21" t="s">
        <v>16</v>
      </c>
      <c r="D28" s="23"/>
      <c r="E28" s="23"/>
      <c r="F28" s="23"/>
      <c r="G28" s="23"/>
      <c r="H28" s="23"/>
      <c r="I28" s="23"/>
    </row>
    <row r="29" spans="1:9" s="20" customFormat="1" ht="27" customHeight="1" hidden="1">
      <c r="A29" s="21" t="s">
        <v>30</v>
      </c>
      <c r="B29" s="22" t="s">
        <v>106</v>
      </c>
      <c r="C29" s="21" t="s">
        <v>107</v>
      </c>
      <c r="D29" s="23"/>
      <c r="E29" s="23"/>
      <c r="F29" s="23"/>
      <c r="G29" s="23"/>
      <c r="H29" s="23"/>
      <c r="I29" s="23"/>
    </row>
    <row r="30" spans="1:9" s="20" customFormat="1" ht="27" customHeight="1" hidden="1">
      <c r="A30" s="21"/>
      <c r="B30" s="22" t="s">
        <v>108</v>
      </c>
      <c r="C30" s="21" t="s">
        <v>107</v>
      </c>
      <c r="D30" s="23"/>
      <c r="E30" s="23"/>
      <c r="F30" s="23"/>
      <c r="G30" s="23"/>
      <c r="H30" s="23"/>
      <c r="I30" s="23"/>
    </row>
    <row r="31" spans="1:9" s="20" customFormat="1" ht="27" customHeight="1" hidden="1">
      <c r="A31" s="21" t="s">
        <v>34</v>
      </c>
      <c r="B31" s="22" t="s">
        <v>109</v>
      </c>
      <c r="C31" s="21" t="s">
        <v>88</v>
      </c>
      <c r="D31" s="23"/>
      <c r="E31" s="23"/>
      <c r="F31" s="23"/>
      <c r="G31" s="23"/>
      <c r="H31" s="23"/>
      <c r="I31" s="23"/>
    </row>
    <row r="32" spans="1:9" s="20" customFormat="1" ht="40.5" customHeight="1" hidden="1">
      <c r="A32" s="21" t="s">
        <v>35</v>
      </c>
      <c r="B32" s="22" t="s">
        <v>110</v>
      </c>
      <c r="C32" s="21" t="s">
        <v>111</v>
      </c>
      <c r="D32" s="23"/>
      <c r="E32" s="23"/>
      <c r="F32" s="23"/>
      <c r="G32" s="23"/>
      <c r="H32" s="23"/>
      <c r="I32" s="23"/>
    </row>
    <row r="33" spans="1:9" s="20" customFormat="1" ht="27" customHeight="1" hidden="1">
      <c r="A33" s="21" t="s">
        <v>112</v>
      </c>
      <c r="B33" s="22" t="s">
        <v>113</v>
      </c>
      <c r="C33" s="21" t="s">
        <v>111</v>
      </c>
      <c r="D33" s="23"/>
      <c r="E33" s="23"/>
      <c r="F33" s="23"/>
      <c r="G33" s="23"/>
      <c r="H33" s="23"/>
      <c r="I33" s="23"/>
    </row>
    <row r="34" spans="1:9" s="20" customFormat="1" ht="27" customHeight="1" hidden="1">
      <c r="A34" s="21" t="s">
        <v>114</v>
      </c>
      <c r="B34" s="22" t="s">
        <v>115</v>
      </c>
      <c r="C34" s="21" t="s">
        <v>111</v>
      </c>
      <c r="D34" s="23"/>
      <c r="E34" s="23"/>
      <c r="F34" s="23"/>
      <c r="G34" s="23"/>
      <c r="H34" s="23"/>
      <c r="I34" s="23"/>
    </row>
    <row r="35" spans="1:9" s="20" customFormat="1" ht="27" customHeight="1" hidden="1">
      <c r="A35" s="21"/>
      <c r="B35" s="22" t="s">
        <v>116</v>
      </c>
      <c r="C35" s="21" t="s">
        <v>111</v>
      </c>
      <c r="D35" s="23"/>
      <c r="E35" s="23"/>
      <c r="F35" s="23"/>
      <c r="G35" s="23"/>
      <c r="H35" s="23"/>
      <c r="I35" s="23"/>
    </row>
    <row r="36" spans="1:9" s="20" customFormat="1" ht="27" customHeight="1" hidden="1">
      <c r="A36" s="21"/>
      <c r="B36" s="22" t="s">
        <v>117</v>
      </c>
      <c r="C36" s="21" t="s">
        <v>111</v>
      </c>
      <c r="D36" s="23"/>
      <c r="E36" s="23"/>
      <c r="F36" s="23"/>
      <c r="G36" s="23"/>
      <c r="H36" s="23"/>
      <c r="I36" s="23"/>
    </row>
    <row r="37" spans="1:9" s="20" customFormat="1" ht="27" customHeight="1" hidden="1">
      <c r="A37" s="21"/>
      <c r="B37" s="22" t="s">
        <v>118</v>
      </c>
      <c r="C37" s="21" t="s">
        <v>111</v>
      </c>
      <c r="D37" s="23"/>
      <c r="E37" s="23"/>
      <c r="F37" s="23"/>
      <c r="G37" s="23"/>
      <c r="H37" s="23"/>
      <c r="I37" s="23"/>
    </row>
    <row r="38" spans="1:9" s="20" customFormat="1" ht="27" customHeight="1" hidden="1">
      <c r="A38" s="21"/>
      <c r="B38" s="22" t="s">
        <v>119</v>
      </c>
      <c r="C38" s="21" t="s">
        <v>111</v>
      </c>
      <c r="D38" s="23"/>
      <c r="E38" s="23"/>
      <c r="F38" s="23"/>
      <c r="G38" s="23"/>
      <c r="H38" s="23"/>
      <c r="I38" s="23"/>
    </row>
    <row r="39" spans="1:9" s="20" customFormat="1" ht="27" customHeight="1" hidden="1">
      <c r="A39" s="21" t="s">
        <v>120</v>
      </c>
      <c r="B39" s="22" t="s">
        <v>121</v>
      </c>
      <c r="C39" s="21" t="s">
        <v>111</v>
      </c>
      <c r="D39" s="23"/>
      <c r="E39" s="23"/>
      <c r="F39" s="23"/>
      <c r="G39" s="23"/>
      <c r="H39" s="23"/>
      <c r="I39" s="23"/>
    </row>
    <row r="40" spans="1:9" s="20" customFormat="1" ht="27" customHeight="1" hidden="1">
      <c r="A40" s="21" t="s">
        <v>36</v>
      </c>
      <c r="B40" s="22" t="s">
        <v>122</v>
      </c>
      <c r="C40" s="21"/>
      <c r="D40" s="23"/>
      <c r="E40" s="23"/>
      <c r="F40" s="23"/>
      <c r="G40" s="23"/>
      <c r="H40" s="23"/>
      <c r="I40" s="23"/>
    </row>
    <row r="41" spans="1:9" s="20" customFormat="1" ht="38.25" customHeight="1" hidden="1">
      <c r="A41" s="21" t="s">
        <v>37</v>
      </c>
      <c r="B41" s="22" t="s">
        <v>123</v>
      </c>
      <c r="C41" s="21" t="s">
        <v>124</v>
      </c>
      <c r="D41" s="23"/>
      <c r="E41" s="23"/>
      <c r="F41" s="23"/>
      <c r="G41" s="23"/>
      <c r="H41" s="23"/>
      <c r="I41" s="23"/>
    </row>
    <row r="42" spans="1:9" s="20" customFormat="1" ht="34.5" customHeight="1" hidden="1">
      <c r="A42" s="21" t="s">
        <v>125</v>
      </c>
      <c r="B42" s="22" t="s">
        <v>126</v>
      </c>
      <c r="C42" s="21" t="s">
        <v>111</v>
      </c>
      <c r="D42" s="23"/>
      <c r="E42" s="23"/>
      <c r="F42" s="23"/>
      <c r="G42" s="23"/>
      <c r="H42" s="23"/>
      <c r="I42" s="23"/>
    </row>
    <row r="43" spans="1:9" s="20" customFormat="1" ht="27" customHeight="1" hidden="1">
      <c r="A43" s="21" t="s">
        <v>127</v>
      </c>
      <c r="B43" s="22" t="s">
        <v>128</v>
      </c>
      <c r="C43" s="21" t="s">
        <v>129</v>
      </c>
      <c r="D43" s="23"/>
      <c r="E43" s="23"/>
      <c r="F43" s="23"/>
      <c r="G43" s="23"/>
      <c r="H43" s="23"/>
      <c r="I43" s="23"/>
    </row>
    <row r="44" spans="1:9" s="20" customFormat="1" ht="27" customHeight="1" hidden="1">
      <c r="A44" s="21"/>
      <c r="B44" s="22" t="s">
        <v>130</v>
      </c>
      <c r="C44" s="21" t="s">
        <v>129</v>
      </c>
      <c r="D44" s="23"/>
      <c r="E44" s="23"/>
      <c r="F44" s="23"/>
      <c r="G44" s="23"/>
      <c r="H44" s="23"/>
      <c r="I44" s="23"/>
    </row>
    <row r="45" spans="1:9" s="20" customFormat="1" ht="27" customHeight="1" hidden="1">
      <c r="A45" s="24"/>
      <c r="B45" s="25" t="s">
        <v>131</v>
      </c>
      <c r="C45" s="24" t="s">
        <v>129</v>
      </c>
      <c r="D45" s="26"/>
      <c r="E45" s="26"/>
      <c r="F45" s="26"/>
      <c r="G45" s="26"/>
      <c r="H45" s="26"/>
      <c r="I45" s="26"/>
    </row>
    <row r="46" s="16" customFormat="1" ht="17.25" customHeight="1" hidden="1">
      <c r="A46" s="15" t="s">
        <v>132</v>
      </c>
    </row>
  </sheetData>
  <sheetProtection/>
  <mergeCells count="8">
    <mergeCell ref="G1:I1"/>
    <mergeCell ref="A5:I5"/>
    <mergeCell ref="A8:A9"/>
    <mergeCell ref="B8:B9"/>
    <mergeCell ref="C8:C9"/>
    <mergeCell ref="D8:E8"/>
    <mergeCell ref="F8:G8"/>
    <mergeCell ref="H8:I8"/>
  </mergeCells>
  <printOptions/>
  <pageMargins left="0.7874015748031497" right="0.7086614173228347" top="0.7874015748031497" bottom="0.3937007874015748" header="0.1968503937007874" footer="0.1968503937007874"/>
  <pageSetup horizontalDpi="600" verticalDpi="600" orientation="landscape" paperSize="9" scale="76" r:id="rId1"/>
  <headerFooter alignWithMargins="0">
    <oddHeader>&amp;R&amp;"Times New Roman,обычный"&amp;7Подготовлено с использованием системы &amp;"Times New Roman,полужирный"КонсультантПлюс</oddHeader>
  </headerFooter>
  <rowBreaks count="2" manualBreakCount="2">
    <brk id="12" max="8" man="1"/>
    <brk id="13" max="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КонсультантПлюс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КонсультантПлюс</dc:creator>
  <cp:keywords/>
  <dc:description/>
  <cp:lastModifiedBy>lvovana</cp:lastModifiedBy>
  <cp:lastPrinted>2017-04-13T08:14:59Z</cp:lastPrinted>
  <dcterms:created xsi:type="dcterms:W3CDTF">2014-08-15T10:06:32Z</dcterms:created>
  <dcterms:modified xsi:type="dcterms:W3CDTF">2017-04-17T11:48:28Z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