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20\Передача электроэнергии Тюменский регион\ПЭО\Стандарт 12 г\"/>
    </mc:Choice>
  </mc:AlternateContent>
  <bookViews>
    <workbookView xWindow="120" yWindow="120" windowWidth="19020" windowHeight="12660"/>
  </bookViews>
  <sheets>
    <sheet name="стр.1_9" sheetId="4" r:id="rId1"/>
    <sheet name="стр.10_12"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calcId="152511" iterate="1" calcOnSave="0"/>
</workbook>
</file>

<file path=xl/calcChain.xml><?xml version="1.0" encoding="utf-8"?>
<calcChain xmlns="http://schemas.openxmlformats.org/spreadsheetml/2006/main">
  <c r="BT46" i="4" l="1"/>
  <c r="BT45" i="4"/>
  <c r="BI13" i="5"/>
  <c r="BI12" i="5"/>
  <c r="AZ11" i="5"/>
  <c r="CA13" i="5" l="1"/>
  <c r="BR13" i="5"/>
  <c r="CA12" i="5"/>
  <c r="BI11" i="5"/>
  <c r="DU51" i="4"/>
  <c r="DV51" i="4"/>
  <c r="CK64" i="4"/>
  <c r="BT64" i="4"/>
  <c r="AZ64" i="4"/>
  <c r="DA64" i="4"/>
  <c r="CZ64" i="4"/>
  <c r="CY64" i="4"/>
  <c r="CX64" i="4"/>
  <c r="CW64" i="4"/>
  <c r="CV64" i="4"/>
  <c r="CU64" i="4"/>
  <c r="CT64" i="4"/>
  <c r="CS64" i="4"/>
  <c r="CR64" i="4"/>
  <c r="CQ64" i="4"/>
  <c r="CP64" i="4"/>
  <c r="CO64" i="4"/>
  <c r="CN64" i="4"/>
  <c r="CM64" i="4"/>
  <c r="CL64" i="4"/>
  <c r="CJ64" i="4"/>
  <c r="CI64" i="4"/>
  <c r="CH64" i="4"/>
  <c r="CG64" i="4"/>
  <c r="CF64" i="4"/>
  <c r="CE64" i="4"/>
  <c r="CD64" i="4"/>
  <c r="CC64" i="4"/>
  <c r="CB64" i="4"/>
  <c r="CA64" i="4"/>
  <c r="BZ64" i="4"/>
  <c r="BY64" i="4"/>
  <c r="BX64" i="4"/>
  <c r="BW64" i="4"/>
  <c r="BV64" i="4"/>
  <c r="BU64" i="4"/>
  <c r="BS64" i="4"/>
  <c r="BR64" i="4"/>
  <c r="BQ64" i="4"/>
  <c r="BP64" i="4"/>
  <c r="BO64" i="4"/>
  <c r="BN64" i="4"/>
  <c r="BM64" i="4"/>
  <c r="BL64" i="4"/>
  <c r="BK64" i="4"/>
  <c r="BJ64" i="4"/>
  <c r="BI64" i="4"/>
  <c r="BH64" i="4"/>
  <c r="BG64" i="4"/>
  <c r="BF64" i="4"/>
  <c r="BE64" i="4"/>
  <c r="BD64" i="4"/>
  <c r="BC64" i="4"/>
  <c r="BB64" i="4"/>
  <c r="BA64" i="4"/>
  <c r="CK61" i="4"/>
  <c r="BT61" i="4"/>
  <c r="AZ61" i="4"/>
  <c r="DA61" i="4"/>
  <c r="CZ61" i="4"/>
  <c r="CY61" i="4"/>
  <c r="CX61" i="4"/>
  <c r="CW61" i="4"/>
  <c r="CV61" i="4"/>
  <c r="CU61" i="4"/>
  <c r="CT61" i="4"/>
  <c r="CS61" i="4"/>
  <c r="CR61" i="4"/>
  <c r="CQ61" i="4"/>
  <c r="CP61" i="4"/>
  <c r="CO61" i="4"/>
  <c r="CN61" i="4"/>
  <c r="CM61" i="4"/>
  <c r="CL61" i="4"/>
  <c r="CJ61" i="4"/>
  <c r="CI61" i="4"/>
  <c r="CH61" i="4"/>
  <c r="CG61" i="4"/>
  <c r="CF61" i="4"/>
  <c r="CE61" i="4"/>
  <c r="CD61" i="4"/>
  <c r="CC61" i="4"/>
  <c r="CB61" i="4"/>
  <c r="CA61" i="4"/>
  <c r="BZ61" i="4"/>
  <c r="BY61" i="4"/>
  <c r="BX61" i="4"/>
  <c r="BW61" i="4"/>
  <c r="BV61" i="4"/>
  <c r="BU61" i="4"/>
  <c r="BS61" i="4"/>
  <c r="BR61" i="4"/>
  <c r="BQ61" i="4"/>
  <c r="BP61" i="4"/>
  <c r="BO61" i="4"/>
  <c r="BN61" i="4"/>
  <c r="BM61" i="4"/>
  <c r="BL61" i="4"/>
  <c r="BK61" i="4"/>
  <c r="BJ61" i="4"/>
  <c r="BI61" i="4"/>
  <c r="BH61" i="4"/>
  <c r="BG61" i="4"/>
  <c r="BF61" i="4"/>
  <c r="BE61" i="4"/>
  <c r="BD61" i="4"/>
  <c r="BC61" i="4"/>
  <c r="BB61" i="4"/>
  <c r="BA61" i="4"/>
  <c r="BT58" i="4"/>
  <c r="AZ58" i="4"/>
  <c r="DA58" i="4"/>
  <c r="CZ58" i="4"/>
  <c r="CY58" i="4"/>
  <c r="CX58" i="4"/>
  <c r="CW58" i="4"/>
  <c r="CV58" i="4"/>
  <c r="CU58" i="4"/>
  <c r="CT58" i="4"/>
  <c r="CS58" i="4"/>
  <c r="CR58" i="4"/>
  <c r="CQ58" i="4"/>
  <c r="CP58" i="4"/>
  <c r="CO58" i="4"/>
  <c r="CN58" i="4"/>
  <c r="CM58" i="4"/>
  <c r="CL58" i="4"/>
  <c r="CJ58" i="4"/>
  <c r="CI58" i="4"/>
  <c r="CH58" i="4"/>
  <c r="CG58" i="4"/>
  <c r="CF58" i="4"/>
  <c r="CE58" i="4"/>
  <c r="CD58" i="4"/>
  <c r="CC58" i="4"/>
  <c r="CB58" i="4"/>
  <c r="CA58" i="4"/>
  <c r="BZ58" i="4"/>
  <c r="BY58" i="4"/>
  <c r="BX58" i="4"/>
  <c r="BW58" i="4"/>
  <c r="BV58" i="4"/>
  <c r="BU58" i="4"/>
  <c r="BS58" i="4"/>
  <c r="BR58" i="4"/>
  <c r="BQ58" i="4"/>
  <c r="BP58" i="4"/>
  <c r="BO58" i="4"/>
  <c r="BN58" i="4"/>
  <c r="BM58" i="4"/>
  <c r="BL58" i="4"/>
  <c r="BK58" i="4"/>
  <c r="BJ58" i="4"/>
  <c r="BI58" i="4"/>
  <c r="BH58" i="4"/>
  <c r="BG58" i="4"/>
  <c r="BF58" i="4"/>
  <c r="BE58" i="4"/>
  <c r="BD58" i="4"/>
  <c r="BC58" i="4"/>
  <c r="BB58" i="4"/>
  <c r="BA58" i="4"/>
  <c r="CK57" i="4"/>
  <c r="BT57" i="4"/>
  <c r="AZ57" i="4"/>
  <c r="DA57" i="4"/>
  <c r="CZ57" i="4"/>
  <c r="CY57" i="4"/>
  <c r="CX57" i="4"/>
  <c r="CW57" i="4"/>
  <c r="CV57" i="4"/>
  <c r="CU57" i="4"/>
  <c r="CT57" i="4"/>
  <c r="CS57" i="4"/>
  <c r="CR57" i="4"/>
  <c r="CQ57" i="4"/>
  <c r="CP57" i="4"/>
  <c r="CO57" i="4"/>
  <c r="CN57" i="4"/>
  <c r="CM57" i="4"/>
  <c r="CL57" i="4"/>
  <c r="CJ57" i="4"/>
  <c r="CI57" i="4"/>
  <c r="CH57" i="4"/>
  <c r="CG57" i="4"/>
  <c r="CF57" i="4"/>
  <c r="CE57" i="4"/>
  <c r="CD57" i="4"/>
  <c r="CC57" i="4"/>
  <c r="CB57" i="4"/>
  <c r="CA57" i="4"/>
  <c r="BZ57" i="4"/>
  <c r="BY57" i="4"/>
  <c r="BX57" i="4"/>
  <c r="BW57" i="4"/>
  <c r="BV57" i="4"/>
  <c r="BU57" i="4"/>
  <c r="BS57" i="4"/>
  <c r="BR57" i="4"/>
  <c r="BQ57" i="4"/>
  <c r="BP57" i="4"/>
  <c r="BO57" i="4"/>
  <c r="BN57" i="4"/>
  <c r="BM57" i="4"/>
  <c r="BL57" i="4"/>
  <c r="BK57" i="4"/>
  <c r="BJ57" i="4"/>
  <c r="BI57" i="4"/>
  <c r="BH57" i="4"/>
  <c r="BG57" i="4"/>
  <c r="BF57" i="4"/>
  <c r="BE57" i="4"/>
  <c r="BD57" i="4"/>
  <c r="BC57" i="4"/>
  <c r="BB57" i="4"/>
  <c r="BA57" i="4"/>
  <c r="CK56" i="4"/>
  <c r="BT56" i="4"/>
  <c r="AZ56" i="4"/>
  <c r="DA56" i="4"/>
  <c r="CZ56" i="4"/>
  <c r="CY56" i="4"/>
  <c r="CX56" i="4"/>
  <c r="CW56" i="4"/>
  <c r="CV56" i="4"/>
  <c r="CU56" i="4"/>
  <c r="CT56" i="4"/>
  <c r="CS56" i="4"/>
  <c r="CR56" i="4"/>
  <c r="CQ56" i="4"/>
  <c r="CP56" i="4"/>
  <c r="CO56" i="4"/>
  <c r="CN56" i="4"/>
  <c r="CM56" i="4"/>
  <c r="CL56" i="4"/>
  <c r="CJ56" i="4"/>
  <c r="CI56" i="4"/>
  <c r="CH56" i="4"/>
  <c r="CG56" i="4"/>
  <c r="CF56" i="4"/>
  <c r="CE56" i="4"/>
  <c r="CD56" i="4"/>
  <c r="CC56" i="4"/>
  <c r="CB56" i="4"/>
  <c r="CA56" i="4"/>
  <c r="BZ56" i="4"/>
  <c r="BY56" i="4"/>
  <c r="BX56" i="4"/>
  <c r="BW56" i="4"/>
  <c r="BV56" i="4"/>
  <c r="BU56" i="4"/>
  <c r="BS56" i="4"/>
  <c r="BR56" i="4"/>
  <c r="BQ56" i="4"/>
  <c r="BP56" i="4"/>
  <c r="BO56" i="4"/>
  <c r="BN56" i="4"/>
  <c r="BM56" i="4"/>
  <c r="BL56" i="4"/>
  <c r="BK56" i="4"/>
  <c r="BJ56" i="4"/>
  <c r="BI56" i="4"/>
  <c r="BH56" i="4"/>
  <c r="BG56" i="4"/>
  <c r="BF56" i="4"/>
  <c r="BE56" i="4"/>
  <c r="BD56" i="4"/>
  <c r="BC56" i="4"/>
  <c r="BB56" i="4"/>
  <c r="BA56" i="4"/>
  <c r="CK54" i="4"/>
  <c r="BT54" i="4"/>
  <c r="AZ54" i="4"/>
  <c r="DA54" i="4"/>
  <c r="CZ54" i="4"/>
  <c r="CY54" i="4"/>
  <c r="CX54" i="4"/>
  <c r="CW54" i="4"/>
  <c r="CV54" i="4"/>
  <c r="CU54" i="4"/>
  <c r="CT54" i="4"/>
  <c r="CS54" i="4"/>
  <c r="CR54" i="4"/>
  <c r="CQ54" i="4"/>
  <c r="CP54" i="4"/>
  <c r="CO54" i="4"/>
  <c r="CN54" i="4"/>
  <c r="CM54" i="4"/>
  <c r="CL54" i="4"/>
  <c r="CJ54" i="4"/>
  <c r="CI54" i="4"/>
  <c r="CH54" i="4"/>
  <c r="CG54" i="4"/>
  <c r="CF54" i="4"/>
  <c r="CE54" i="4"/>
  <c r="CD54" i="4"/>
  <c r="CC54" i="4"/>
  <c r="CB54" i="4"/>
  <c r="CA54" i="4"/>
  <c r="BZ54" i="4"/>
  <c r="BY54" i="4"/>
  <c r="BX54" i="4"/>
  <c r="BW54" i="4"/>
  <c r="BV54" i="4"/>
  <c r="BU54" i="4"/>
  <c r="BS54" i="4"/>
  <c r="BR54" i="4"/>
  <c r="BQ54" i="4"/>
  <c r="BP54" i="4"/>
  <c r="BO54" i="4"/>
  <c r="BN54" i="4"/>
  <c r="BM54" i="4"/>
  <c r="BL54" i="4"/>
  <c r="BK54" i="4"/>
  <c r="BJ54" i="4"/>
  <c r="BI54" i="4"/>
  <c r="BH54" i="4"/>
  <c r="BG54" i="4"/>
  <c r="BF54" i="4"/>
  <c r="BE54" i="4"/>
  <c r="BD54" i="4"/>
  <c r="BC54" i="4"/>
  <c r="BB54" i="4"/>
  <c r="BA54" i="4"/>
  <c r="CK52" i="4"/>
  <c r="BT52" i="4"/>
  <c r="AZ52" i="4"/>
  <c r="CK48" i="4"/>
  <c r="AZ48" i="4"/>
  <c r="CK46" i="4"/>
  <c r="AZ46" i="4"/>
  <c r="CK45" i="4"/>
  <c r="AZ45" i="4"/>
  <c r="AZ39" i="4" l="1"/>
  <c r="AZ37" i="4"/>
  <c r="AZ38" i="4"/>
  <c r="AZ36" i="4" l="1"/>
  <c r="AZ65" i="4" l="1"/>
  <c r="CR13" i="5"/>
  <c r="CQ13" i="5"/>
  <c r="CP13" i="5"/>
  <c r="CO13" i="5"/>
  <c r="CN13" i="5"/>
  <c r="CM13" i="5"/>
  <c r="CL13" i="5"/>
  <c r="CK13" i="5"/>
  <c r="CB13" i="5"/>
  <c r="CC13" i="5" s="1"/>
  <c r="CD13" i="5" s="1"/>
  <c r="CE13" i="5" s="1"/>
  <c r="CF13" i="5" s="1"/>
  <c r="CG13" i="5" s="1"/>
  <c r="CH13" i="5" s="1"/>
  <c r="CI13" i="5" s="1"/>
  <c r="BZ13" i="5"/>
  <c r="BY13" i="5"/>
  <c r="BX13" i="5"/>
  <c r="BW13" i="5"/>
  <c r="BV13" i="5"/>
  <c r="BU13" i="5"/>
  <c r="BT13" i="5"/>
  <c r="BS13" i="5"/>
  <c r="DA12" i="5"/>
  <c r="CZ12" i="5"/>
  <c r="CY12" i="5"/>
  <c r="CX12" i="5"/>
  <c r="CW12" i="5"/>
  <c r="CV12" i="5"/>
  <c r="CU12" i="5"/>
  <c r="CT12" i="5"/>
  <c r="CR12" i="5"/>
  <c r="CQ12" i="5"/>
  <c r="CP12" i="5"/>
  <c r="CO12" i="5"/>
  <c r="CN12" i="5"/>
  <c r="CM12" i="5"/>
  <c r="CL12" i="5"/>
  <c r="CK12" i="5"/>
  <c r="CB12" i="5"/>
  <c r="CC12" i="5" s="1"/>
  <c r="CD12" i="5" s="1"/>
  <c r="CE12" i="5" s="1"/>
  <c r="CF12" i="5" s="1"/>
  <c r="CG12" i="5" s="1"/>
  <c r="CH12" i="5" s="1"/>
  <c r="CI12" i="5" s="1"/>
  <c r="CR11" i="5"/>
  <c r="CQ11" i="5"/>
  <c r="CP11" i="5"/>
  <c r="CO11" i="5"/>
  <c r="CN11" i="5"/>
  <c r="CM11" i="5"/>
  <c r="CL11" i="5"/>
  <c r="CK11" i="5"/>
  <c r="BS65" i="4"/>
  <c r="BP65" i="4"/>
  <c r="BO65" i="4"/>
  <c r="BL65" i="4"/>
  <c r="BK65" i="4"/>
  <c r="BG65" i="4"/>
  <c r="BD65" i="4"/>
  <c r="BC65" i="4"/>
  <c r="BR65" i="4"/>
  <c r="BQ65" i="4"/>
  <c r="BN65" i="4"/>
  <c r="BM65" i="4"/>
  <c r="BJ65" i="4"/>
  <c r="BI65" i="4"/>
  <c r="BH65" i="4"/>
  <c r="BF65" i="4"/>
  <c r="BE65" i="4"/>
  <c r="BB65" i="4"/>
  <c r="BA65" i="4"/>
  <c r="BR62" i="4"/>
  <c r="BQ62" i="4"/>
  <c r="BN62" i="4"/>
  <c r="BM62" i="4"/>
  <c r="BJ62" i="4"/>
  <c r="BI62" i="4"/>
  <c r="BF62" i="4"/>
  <c r="BE62" i="4"/>
  <c r="BB62" i="4"/>
  <c r="BA62" i="4"/>
  <c r="BS62" i="4"/>
  <c r="BP62" i="4"/>
  <c r="BO62" i="4"/>
  <c r="BL62" i="4"/>
  <c r="BK62" i="4"/>
  <c r="BH62" i="4"/>
  <c r="BG62" i="4"/>
  <c r="BD62" i="4"/>
  <c r="BC62" i="4"/>
  <c r="BT51" i="4"/>
  <c r="CK65" i="4"/>
  <c r="DA52" i="4"/>
  <c r="CZ52" i="4"/>
  <c r="CY52" i="4"/>
  <c r="CX52" i="4"/>
  <c r="CW52" i="4"/>
  <c r="CV52" i="4"/>
  <c r="CU52" i="4"/>
  <c r="CT52" i="4"/>
  <c r="CS52" i="4"/>
  <c r="CR52" i="4"/>
  <c r="CQ52" i="4"/>
  <c r="CP52" i="4"/>
  <c r="CO52" i="4"/>
  <c r="CN52" i="4"/>
  <c r="CM52" i="4"/>
  <c r="CL52" i="4"/>
  <c r="CJ52" i="4"/>
  <c r="CI52" i="4"/>
  <c r="CH52" i="4"/>
  <c r="CG52" i="4"/>
  <c r="CF52" i="4"/>
  <c r="CE52" i="4"/>
  <c r="CD52" i="4"/>
  <c r="CC52" i="4"/>
  <c r="CB52" i="4"/>
  <c r="CA52" i="4"/>
  <c r="BZ52" i="4"/>
  <c r="BY52" i="4"/>
  <c r="BX52" i="4"/>
  <c r="BW52" i="4"/>
  <c r="BV52" i="4"/>
  <c r="BU52" i="4"/>
  <c r="BS52" i="4"/>
  <c r="BR52" i="4"/>
  <c r="BQ52" i="4"/>
  <c r="BP52" i="4"/>
  <c r="BO52" i="4"/>
  <c r="BN52" i="4"/>
  <c r="BM52" i="4"/>
  <c r="BL52" i="4"/>
  <c r="BK52" i="4"/>
  <c r="BJ52" i="4"/>
  <c r="BI52" i="4"/>
  <c r="BH52" i="4"/>
  <c r="BG52" i="4"/>
  <c r="BF52" i="4"/>
  <c r="BE52" i="4"/>
  <c r="BD52" i="4"/>
  <c r="BC52" i="4"/>
  <c r="BB52" i="4"/>
  <c r="BA52" i="4"/>
  <c r="BS48" i="4"/>
  <c r="BR48" i="4"/>
  <c r="BQ48" i="4"/>
  <c r="BP48" i="4"/>
  <c r="BO48" i="4"/>
  <c r="BN48" i="4"/>
  <c r="BM48" i="4"/>
  <c r="BL48" i="4"/>
  <c r="BK48" i="4"/>
  <c r="BJ48" i="4"/>
  <c r="BI48" i="4"/>
  <c r="BH48" i="4"/>
  <c r="BG48" i="4"/>
  <c r="BF48" i="4"/>
  <c r="BE48" i="4"/>
  <c r="BD48" i="4"/>
  <c r="BC48" i="4"/>
  <c r="BB48" i="4"/>
  <c r="BA48" i="4"/>
  <c r="BS46" i="4"/>
  <c r="BR46" i="4"/>
  <c r="BQ46" i="4"/>
  <c r="BP46" i="4"/>
  <c r="BO46" i="4"/>
  <c r="BN46" i="4"/>
  <c r="BM46" i="4"/>
  <c r="BL46" i="4"/>
  <c r="BK46" i="4"/>
  <c r="BJ46" i="4"/>
  <c r="BI46" i="4"/>
  <c r="BH46" i="4"/>
  <c r="BG46" i="4"/>
  <c r="BF46" i="4"/>
  <c r="BE46" i="4"/>
  <c r="BD46" i="4"/>
  <c r="BC46" i="4"/>
  <c r="BB46" i="4"/>
  <c r="BA46" i="4"/>
  <c r="BS45" i="4"/>
  <c r="BR45" i="4"/>
  <c r="BQ45" i="4"/>
  <c r="BP45" i="4"/>
  <c r="BO45" i="4"/>
  <c r="BN45" i="4"/>
  <c r="BM45" i="4"/>
  <c r="BL45" i="4"/>
  <c r="BK45" i="4"/>
  <c r="BJ45" i="4"/>
  <c r="BI45" i="4"/>
  <c r="BH45" i="4"/>
  <c r="BG45" i="4"/>
  <c r="BF45" i="4"/>
  <c r="BE45" i="4"/>
  <c r="BD45" i="4"/>
  <c r="BC45" i="4"/>
  <c r="BB45" i="4"/>
  <c r="BA45" i="4"/>
  <c r="BS39" i="4"/>
  <c r="BR39" i="4"/>
  <c r="BQ39" i="4"/>
  <c r="BP39" i="4"/>
  <c r="BO39" i="4"/>
  <c r="BN39" i="4"/>
  <c r="BM39" i="4"/>
  <c r="BL39" i="4"/>
  <c r="BK39" i="4"/>
  <c r="BJ39" i="4"/>
  <c r="BI39" i="4"/>
  <c r="BH39" i="4"/>
  <c r="BG39" i="4"/>
  <c r="BF39" i="4"/>
  <c r="BE39" i="4"/>
  <c r="BD39" i="4"/>
  <c r="BC39" i="4"/>
  <c r="BB39" i="4"/>
  <c r="BA39" i="4"/>
  <c r="BS38" i="4"/>
  <c r="BR38" i="4"/>
  <c r="BQ38" i="4"/>
  <c r="BP38" i="4"/>
  <c r="BO38" i="4"/>
  <c r="BN38" i="4"/>
  <c r="BM38" i="4"/>
  <c r="BL38" i="4"/>
  <c r="BK38" i="4"/>
  <c r="BJ38" i="4"/>
  <c r="BI38" i="4"/>
  <c r="BH38" i="4"/>
  <c r="BG38" i="4"/>
  <c r="BF38" i="4"/>
  <c r="BE38" i="4"/>
  <c r="BD38" i="4"/>
  <c r="BC38" i="4"/>
  <c r="BB38" i="4"/>
  <c r="BA38" i="4"/>
  <c r="BS37" i="4"/>
  <c r="BR37" i="4"/>
  <c r="BQ37" i="4"/>
  <c r="BP37" i="4"/>
  <c r="BO37" i="4"/>
  <c r="BN37" i="4"/>
  <c r="BM37" i="4"/>
  <c r="BL37" i="4"/>
  <c r="BK37" i="4"/>
  <c r="BJ37" i="4"/>
  <c r="BI37" i="4"/>
  <c r="BH37" i="4"/>
  <c r="BG37" i="4"/>
  <c r="BF37" i="4"/>
  <c r="BE37" i="4"/>
  <c r="BD37" i="4"/>
  <c r="BC37" i="4"/>
  <c r="BB37" i="4"/>
  <c r="BA37" i="4"/>
  <c r="BS36" i="4"/>
  <c r="BR36" i="4"/>
  <c r="BQ36" i="4"/>
  <c r="BP36" i="4"/>
  <c r="BO36" i="4"/>
  <c r="BN36" i="4"/>
  <c r="BM36" i="4"/>
  <c r="BL36" i="4"/>
  <c r="BK36" i="4"/>
  <c r="BJ36" i="4"/>
  <c r="BI36" i="4"/>
  <c r="BH36" i="4"/>
  <c r="BG36" i="4"/>
  <c r="BF36" i="4"/>
  <c r="BE36" i="4"/>
  <c r="BD36" i="4"/>
  <c r="BC36" i="4"/>
  <c r="BB36" i="4"/>
  <c r="BA36" i="4"/>
  <c r="BT62" i="4" l="1"/>
  <c r="DR51" i="4"/>
  <c r="BT65" i="4"/>
  <c r="BF41" i="4"/>
  <c r="BR41" i="4"/>
  <c r="BC41" i="4"/>
  <c r="BG41" i="4"/>
  <c r="BK41" i="4"/>
  <c r="BO41" i="4"/>
  <c r="BS41" i="4"/>
  <c r="BJ41" i="4"/>
  <c r="AZ41" i="4"/>
  <c r="BD41" i="4"/>
  <c r="BH41" i="4"/>
  <c r="BL41" i="4"/>
  <c r="BP41" i="4"/>
  <c r="AZ51" i="4"/>
  <c r="BB41" i="4"/>
  <c r="BN41" i="4"/>
  <c r="BA41" i="4"/>
  <c r="BE41" i="4"/>
  <c r="BI41" i="4"/>
  <c r="BM41" i="4"/>
  <c r="BQ41" i="4"/>
  <c r="AZ62" i="4" l="1"/>
  <c r="DQ51" i="4"/>
  <c r="CK58" i="4"/>
  <c r="CK51" i="4" s="1"/>
  <c r="CK62" i="4" l="1"/>
  <c r="DS51" i="4" l="1"/>
  <c r="CJ11" i="5" l="1"/>
  <c r="CS11" i="5" s="1"/>
  <c r="CT11" i="5" s="1"/>
  <c r="CU11" i="5" s="1"/>
  <c r="CV11" i="5" s="1"/>
  <c r="CW11" i="5" s="1"/>
  <c r="CX11" i="5" s="1"/>
  <c r="CY11" i="5" s="1"/>
  <c r="CZ11" i="5" s="1"/>
  <c r="DA11" i="5" s="1"/>
  <c r="CJ13" i="5" l="1"/>
  <c r="CS13" i="5" s="1"/>
  <c r="CT13" i="5" s="1"/>
  <c r="CU13" i="5" s="1"/>
  <c r="CV13" i="5" s="1"/>
  <c r="CW13" i="5" s="1"/>
  <c r="CX13" i="5" s="1"/>
  <c r="CY13" i="5" s="1"/>
  <c r="CZ13" i="5" s="1"/>
  <c r="DA13" i="5" s="1"/>
  <c r="CJ12" i="5" l="1"/>
  <c r="CS12" i="5" s="1"/>
</calcChain>
</file>

<file path=xl/sharedStrings.xml><?xml version="1.0" encoding="utf-8"?>
<sst xmlns="http://schemas.openxmlformats.org/spreadsheetml/2006/main" count="565" uniqueCount="299">
  <si>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</si>
  <si>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</si>
  <si>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</si>
  <si>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</si>
  <si>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</si>
  <si>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</si>
  <si>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</si>
  <si>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</si>
  <si>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</si>
  <si>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</si>
  <si>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</si>
  <si>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</si>
  <si>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</si>
  <si>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</si>
  <si>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</si>
  <si>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</si>
  <si>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</si>
  <si>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</si>
  <si>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</si>
  <si>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</si>
  <si>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</si>
  <si>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</si>
  <si>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</si>
  <si>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</si>
  <si>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</si>
  <si>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</si>
  <si>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</si>
  <si>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</si>
  <si>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</si>
  <si>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</si>
  <si>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</si>
  <si>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</si>
  <si>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</si>
  <si>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</si>
  <si>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</si>
  <si>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</si>
  <si>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</si>
  <si>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</si>
  <si>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</si>
  <si>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</si>
  <si>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</si>
  <si>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</si>
  <si>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</si>
  <si>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</si>
  <si>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</si>
  <si>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</si>
  <si>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</si>
  <si>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</si>
  <si>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</si>
  <si>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</si>
  <si>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</si>
  <si>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</si>
  <si>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</si>
  <si>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</si>
  <si>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</si>
  <si>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</si>
  <si>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</si>
  <si>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</si>
  <si>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</si>
  <si>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</si>
  <si>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</si>
  <si>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</si>
  <si>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</si>
  <si>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</si>
  <si>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</si>
  <si>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</si>
  <si>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</si>
  <si>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</si>
  <si>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</si>
  <si>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</si>
  <si>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</si>
  <si>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</si>
  <si>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</si>
  <si>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</si>
  <si>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</si>
  <si>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</si>
  <si>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</si>
  <si>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</si>
  <si>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</si>
  <si>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</si>
  <si>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</si>
  <si>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</si>
  <si>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</si>
  <si>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</si>
  <si>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</si>
  <si>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</si>
  <si>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</si>
  <si>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</si>
  <si>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</si>
  <si>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</si>
  <si>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</si>
  <si>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</si>
  <si>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</si>
  <si>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</si>
  <si>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</si>
  <si>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</si>
  <si>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</si>
  <si>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</si>
  <si>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</si>
  <si>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</si>
  <si>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</si>
  <si>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</si>
  <si>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</si>
  <si>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</si>
  <si>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</si>
  <si>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</si>
  <si>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</si>
  <si>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</si>
  <si>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</si>
  <si>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</si>
  <si>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</si>
  <si>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</si>
  <si>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</si>
  <si>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</si>
  <si>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</si>
  <si>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</si>
  <si>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</si>
  <si>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</si>
  <si>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</si>
  <si>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</si>
  <si>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</si>
  <si>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</si>
  <si>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</si>
  <si>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</si>
  <si>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</si>
  <si>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</si>
  <si>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</si>
  <si>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</si>
  <si>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</si>
  <si>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</si>
  <si>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</si>
  <si>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</si>
  <si>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</si>
  <si>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</si>
  <si>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</si>
  <si>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</si>
  <si>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</si>
  <si>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</si>
  <si>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</si>
  <si>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</si>
  <si>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</si>
  <si>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</si>
  <si>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</si>
  <si>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</si>
  <si>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</si>
  <si>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</si>
  <si>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</si>
  <si>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</si>
  <si>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</si>
  <si>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</si>
  <si>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</si>
  <si>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</si>
  <si>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</si>
  <si>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</si>
  <si>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</si>
  <si>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</si>
  <si>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</si>
  <si>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</si>
  <si>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</si>
  <si>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</si>
  <si>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</si>
  <si>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</si>
  <si>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</si>
  <si>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</si>
  <si>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</si>
  <si>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</si>
  <si>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</si>
  <si>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</si>
  <si>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</si>
  <si>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</si>
  <si>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</si>
  <si>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</si>
  <si>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</si>
  <si>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</si>
  <si>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</si>
  <si>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</si>
  <si>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</si>
  <si>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</si>
  <si>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</si>
  <si>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</si>
  <si>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</si>
  <si>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</si>
  <si>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</si>
  <si>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</si>
  <si>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</si>
  <si>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</si>
  <si>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</si>
  <si>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</si>
  <si>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</si>
  <si>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</si>
  <si>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</si>
  <si>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</si>
  <si>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</si>
  <si>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</si>
  <si>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</si>
  <si>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</si>
  <si>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</si>
  <si>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</si>
  <si>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</si>
  <si>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</si>
  <si>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</si>
  <si>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</si>
  <si>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</si>
  <si>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</si>
  <si>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</si>
  <si>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</si>
  <si>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</si>
  <si>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</si>
  <si>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</si>
  <si>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</si>
  <si>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</si>
  <si>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</si>
  <si>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</si>
  <si>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</si>
  <si>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</si>
  <si>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</si>
  <si>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</si>
  <si>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</si>
  <si>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</si>
  <si>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</si>
  <si>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</si>
  <si>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</si>
  <si>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</si>
  <si>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</si>
  <si>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</si>
  <si>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</si>
  <si>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</si>
  <si>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</si>
  <si>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</si>
  <si>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</si>
  <si>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</si>
  <si>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</si>
  <si>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</si>
  <si>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</si>
  <si>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</si>
  <si>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</si>
  <si>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</si>
  <si>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</si>
  <si>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</si>
  <si>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</si>
  <si>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</si>
  <si>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</si>
  <si>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</si>
  <si>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</si>
  <si>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</si>
  <si>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</si>
  <si>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</si>
  <si>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</si>
  <si>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</si>
  <si>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</si>
  <si>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</si>
  <si>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</si>
  <si>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</si>
  <si>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</si>
  <si>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</si>
  <si>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</si>
  <si>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</si>
  <si>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</si>
  <si>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</si>
  <si>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</si>
  <si>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</si>
  <si>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</si>
  <si>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</si>
  <si>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</si>
  <si>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</si>
  <si>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</si>
  <si>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</si>
  <si>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</si>
  <si>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</si>
  <si>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</si>
  <si>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</si>
  <si>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</si>
  <si>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</si>
  <si>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</si>
  <si>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</si>
  <si>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</si>
  <si>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</si>
  <si>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</si>
  <si>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</si>
  <si>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</si>
  <si>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</si>
  <si>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</si>
  <si>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</si>
  <si>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</si>
  <si>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</si>
  <si>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</si>
  <si>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</si>
  <si>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ent_secr@energoneft-t.ru</t>
  </si>
  <si>
    <t>(382 59) 6-30-04</t>
  </si>
  <si>
    <t>(382 59) 6-36-07</t>
  </si>
  <si>
    <t>ООО "ЭНТ" воздерживается от присоединения к тарифному соглашению до 31.12.2019г.</t>
  </si>
  <si>
    <t>Общество с ограниченной ответственностью "Энергонефть Томск" /  ООО "Энергонефть Томск"</t>
  </si>
  <si>
    <t>Утверждена генеральным директором ООО «Энергонефть Томск» В.А. Мажуриным, распоряжение № 02-23-5/123 от 08.05.2018г.</t>
  </si>
  <si>
    <t>Фактические показатели за 2019 год</t>
  </si>
  <si>
    <t>Показатели, утвержденные
на 2020 год</t>
  </si>
  <si>
    <t>Предложения
на 2021 год</t>
  </si>
  <si>
    <t>16/20-22 ОТ 27.12.2019г.
2020-2022г.</t>
  </si>
  <si>
    <t>Утверждена генеральным директором ООО «Энергонефть Томск» В.А. Мажуриным ,
без номера от 21.12.2019г.</t>
  </si>
  <si>
    <t>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</si>
</sst>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2"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43" fontId="11" fillId="0" borderId="0" applyFont="0" applyFill="0" applyBorder="0" applyAlignment="0" applyProtection="0"/>
  </cellStyleXfs>
  <cellXfs count="68">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 fontId="3" fillId="0" borderId="0" xfId="0" applyNumberFormat="1" applyFont="1" applyBorder="1" applyAlignment="1">
      <alignment horizontal="left"/>
    </xf>
    <xf numFmtId="43" fontId="3" fillId="0" borderId="0" xfId="1" applyFont="1" applyBorder="1" applyAlignment="1">
      <alignment horizontal="left"/>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2" fontId="3" fillId="0" borderId="2"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102;&#1084;&#1077;&#1085;&#1100;/&#1041;&#1091;&#1093;&#1075;&#1072;&#1083;&#1090;&#1077;&#1088;&#1089;&#1082;&#1072;&#1103;%20&#1086;&#1090;&#1095;&#1105;&#1090;&#1085;&#1086;&#1089;&#1090;&#1100;/&#1060;&#1086;&#1088;&#1084;&#1072;%202%20(&#1092;%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5;&#1069;&#1054;/2019/&#1048;&#1057;&#1055;&#1054;&#1051;&#1053;&#1045;&#1053;&#1048;&#1045;_2019/&#1048;&#1057;&#1055;&#1054;&#1051;&#1053;&#1045;&#1053;&#1048;&#1045;%20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t\files\&#1055;&#1069;&#1054;\2019\&#1048;&#1057;&#1055;&#1054;&#1051;&#1053;&#1045;&#1053;&#1048;&#1045;_2019\&#1052;&#1040;&#1050;&#1045;&#1058;&#1067;%20&#1056;&#1053;\&#1092;&#1072;&#1082;&#1090;_2019\&#1069;&#1085;&#1077;&#1088;&#1075;&#1086;&#1085;&#1077;&#1092;&#1090;&#1100;-&#1058;&#1086;&#1084;&#1089;&#1082;_&#1069;&#1082;&#1086;&#1085;&#1086;&#1084;&#1080;&#1082;&#1072;_2019_&#1092;&#1072;&#1082;&#1090;.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t\files\&#1056;&#1069;&#1050;%202021\&#1055;&#1077;&#1088;&#1077;&#1076;&#1072;&#1095;&#1072;%20&#1069;&#1069;%20&#1058;&#1102;&#1084;&#1077;&#1085;&#1100;\&#1041;&#1072;&#1083;&#1072;&#1085;&#1089;&#1099;\&#1055;%201.4,&#1055;1.5_&#1082;%20&#1056;&#1069;&#1050;%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8;&#1102;&#1084;&#1077;&#1085;&#1089;&#1082;&#1072;&#1103;%20&#1086;&#1073;&#1083;&#1072;&#1089;&#1090;&#1100;/&#1041;&#1072;&#1083;&#1072;&#1085;&#1089;&#1099;/&#1055;%201.4,&#1055;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t\files\&#1056;&#1069;&#1050;%202020\&#1059;&#1090;&#1074;&#1077;&#1088;&#1078;&#1076;&#1077;&#1085;&#1085;&#1099;&#1077;%20&#1090;&#1072;&#1088;&#1080;&#1092;&#1099;\&#1057;&#1042;&#1054;&#1044;%20&#1089;&#1084;&#1077;&#1090;%20&#1091;&#1090;&#1074;.%20&#1085;&#1072;%202020&#107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102;&#1084;&#1077;&#1085;&#1100;/&#1057;&#1084;&#1077;&#1090;&#1072;/&#1055;&#1077;&#1088;&#1077;&#1076;&#1072;&#1095;&#1072;%20&#1058;&#1102;&#1084;&#1077;&#1085;&#1100;_&#1089;&#1084;&#1077;&#1090;&#1072;%20&#1085;&#1072;%202021&#1075;&#1086;&#107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8;&#1102;&#1084;&#1077;&#1085;&#1089;&#1082;&#1072;&#1103;%20&#1086;&#1073;&#1083;&#1072;&#1089;&#1090;&#1100;/&#1057;&#1084;&#1077;&#1090;&#1099;/&#1055;&#1077;&#1088;&#1077;&#1076;&#1072;&#1095;&#1072;%20&#1058;&#1102;&#1084;&#1077;&#1085;&#1100;_&#1089;&#1084;&#1077;&#1090;&#1072;%20&#1085;&#1072;%2020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2019"/>
      <sheetName val="ф12 2019г."/>
      <sheetName val="2462"/>
      <sheetName val="Ф2 за мес из 1с"/>
    </sheetNames>
    <sheetDataSet>
      <sheetData sheetId="0">
        <row r="20">
          <cell r="D20">
            <v>2849723</v>
          </cell>
        </row>
        <row r="71">
          <cell r="D71">
            <v>93688</v>
          </cell>
        </row>
        <row r="86">
          <cell r="D86">
            <v>71841</v>
          </cell>
        </row>
      </sheetData>
      <sheetData sheetId="1"/>
      <sheetData sheetId="2"/>
      <sheetData sheetId="3"/>
      <sheetData sheetId="4"/>
      <sheetData sheetId="5"/>
      <sheetData sheetId="6">
        <row r="9">
          <cell r="C9">
            <v>2849723185.8499994</v>
          </cell>
        </row>
      </sheetData>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ергия ф"/>
      <sheetName val="Энергия пл"/>
      <sheetName val="пр-во ф"/>
      <sheetName val="пр-во пл"/>
      <sheetName val="ЭКО ф"/>
      <sheetName val="ЭКО с АУП ф"/>
      <sheetName val="РЗП"/>
      <sheetName val="Исполнение факт"/>
      <sheetName val="РЗП пл"/>
      <sheetName val="ППиУ"/>
      <sheetName val="БН"/>
      <sheetName val="СВОД"/>
      <sheetName val="Исп-е без АУП пл"/>
      <sheetName val="Исп-е без АУП ф"/>
      <sheetName val="АУП пл"/>
      <sheetName val="АУП ф"/>
      <sheetName val="СВОД АУП"/>
      <sheetName val="ТЭП пл"/>
      <sheetName val="ээ"/>
      <sheetName val="тп"/>
      <sheetName val="уе"/>
      <sheetName val="ТЭП ф"/>
      <sheetName val="СВОД ТЭП"/>
      <sheetName val="ЭКО пл"/>
      <sheetName val="ЭКО с АУП пл"/>
      <sheetName val="БП ТН пл"/>
      <sheetName val="%распр."/>
      <sheetName val="взносы"/>
      <sheetName val="БП ТН ф"/>
      <sheetName val="КР пл"/>
      <sheetName val="Лист1"/>
      <sheetName val="ПИУ19-23 на рассмотрение"/>
      <sheetName val="индекс"/>
      <sheetName val="выручка"/>
      <sheetName val="тарифы"/>
      <sheetName val="СУ"/>
      <sheetName val="КР"/>
      <sheetName val="краткий свод"/>
      <sheetName val="EBITDA"/>
      <sheetName val="Кор-ка БП"/>
      <sheetName val="свод по корр-кам"/>
      <sheetName val="ВНД"/>
      <sheetName val="ВНР"/>
      <sheetName val="утв.тарифы"/>
      <sheetName val="численност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74">
          <cell r="H374">
            <v>27521.547000000002</v>
          </cell>
        </row>
        <row r="432">
          <cell r="I432">
            <v>254.02113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efreshError="1">
        <row r="20">
          <cell r="D20">
            <v>2663781</v>
          </cell>
        </row>
        <row r="71">
          <cell r="D71">
            <v>28098</v>
          </cell>
        </row>
        <row r="86">
          <cell r="D86">
            <v>14960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_Replace"/>
      <sheetName val="Struct"/>
      <sheetName val="Struct2"/>
      <sheetName val="Struct3"/>
      <sheetName val="Struct4"/>
      <sheetName val="Эко Энергонефть-Томск"/>
      <sheetName val="Энергия Энергонефть-Томск"/>
      <sheetName val="РЗП Энергонефть-Томск"/>
    </sheetNames>
    <sheetDataSet>
      <sheetData sheetId="0" refreshError="1"/>
      <sheetData sheetId="1" refreshError="1"/>
      <sheetData sheetId="2" refreshError="1"/>
      <sheetData sheetId="3" refreshError="1"/>
      <sheetData sheetId="4" refreshError="1"/>
      <sheetData sheetId="5">
        <row r="582">
          <cell r="C582">
            <v>107694.6620853846</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9">
          <cell r="J9">
            <v>50.956931238549643</v>
          </cell>
        </row>
        <row r="19">
          <cell r="E19">
            <v>4.3399962237383967E-2</v>
          </cell>
          <cell r="J19">
            <v>4.3399983991322978E-2</v>
          </cell>
        </row>
        <row r="21">
          <cell r="E21">
            <v>50.613201000000004</v>
          </cell>
          <cell r="J21">
            <v>48.745400999999994</v>
          </cell>
        </row>
      </sheetData>
      <sheetData sheetId="1">
        <row r="9">
          <cell r="E9">
            <v>6.1849166666666671</v>
          </cell>
        </row>
        <row r="21">
          <cell r="E21">
            <v>5.9165000000000001</v>
          </cell>
          <cell r="J21">
            <v>5.6944999999999997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21">
          <cell r="E21">
            <v>47.249866000000004</v>
          </cell>
        </row>
      </sheetData>
      <sheetData sheetId="1">
        <row r="19">
          <cell r="E19">
            <v>4.3393196087020004E-2</v>
          </cell>
        </row>
        <row r="21">
          <cell r="E21">
            <v>5.4598333333333331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дача Смета ДТР 20-24"/>
      <sheetName val="Передача ДТР с распр. 20"/>
      <sheetName val="НВВ кор 2018"/>
      <sheetName val="ФОТ Передача Томск 20"/>
      <sheetName val="Передача Томск 2020"/>
      <sheetName val="Передача Томск тариф 20г."/>
      <sheetName val="расчет аналога"/>
      <sheetName val="Передача Тюмень,20г."/>
      <sheetName val="Передече Тюмень тариф 20г."/>
      <sheetName val="Тепло Томск,20г."/>
      <sheetName val="Тепло Томск, ДТР 20-24 "/>
      <sheetName val="Тепло ХМАО,20г."/>
      <sheetName val="Тепло ХМАО,РСТ 20-23"/>
      <sheetName val="ВС Под.Томск 20"/>
      <sheetName val="ВС под.Томск, ДТР 20г."/>
      <sheetName val="ВС под. ХМАО,20"/>
      <sheetName val="ВС тех. Томск,20-24"/>
      <sheetName val="ВС пит.Томск,20-24"/>
      <sheetName val="ВС тех,пит ХМАО,20"/>
      <sheetName val="ВО Томск, 20г"/>
      <sheetName val="ВО Томск, 20-24"/>
      <sheetName val="ВО ХМАО, 20"/>
      <sheetName val="Численность ВС,ВО Томск"/>
    </sheetNames>
    <sheetDataSet>
      <sheetData sheetId="0">
        <row r="25">
          <cell r="D25">
            <v>4140.8322395909399</v>
          </cell>
        </row>
      </sheetData>
      <sheetData sheetId="1">
        <row r="25">
          <cell r="D25">
            <v>4140.8322395909399</v>
          </cell>
        </row>
      </sheetData>
      <sheetData sheetId="2"/>
      <sheetData sheetId="3">
        <row r="62">
          <cell r="G62">
            <v>36009.141941600908</v>
          </cell>
        </row>
      </sheetData>
      <sheetData sheetId="4">
        <row r="27">
          <cell r="X27">
            <v>16345.211327106092</v>
          </cell>
        </row>
      </sheetData>
      <sheetData sheetId="5">
        <row r="17">
          <cell r="E17">
            <v>680.63798999999995</v>
          </cell>
        </row>
      </sheetData>
      <sheetData sheetId="6"/>
      <sheetData sheetId="7">
        <row r="124">
          <cell r="M124">
            <v>55.247937390741271</v>
          </cell>
        </row>
      </sheetData>
      <sheetData sheetId="8">
        <row r="9">
          <cell r="O9">
            <v>6.1588247168837231</v>
          </cell>
        </row>
        <row r="16">
          <cell r="O16">
            <v>52.850176907983098</v>
          </cell>
        </row>
      </sheetData>
      <sheetData sheetId="9"/>
      <sheetData sheetId="10">
        <row r="191">
          <cell r="G191">
            <v>4396.45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расчет корр."/>
      <sheetName val="15 смета с расшифр.цеховых"/>
      <sheetName val="вспомогат.произ-во "/>
      <sheetName val="ф.1 2019"/>
      <sheetName val="потери факт 2019"/>
      <sheetName val="услуга факт 2019"/>
      <sheetName val="4"/>
      <sheetName val="5 "/>
      <sheetName val="ЕКТ"/>
      <sheetName val="утв.2020"/>
      <sheetName val="ф3 свод 2019"/>
      <sheetName val="ф.3 без АУ 2019"/>
      <sheetName val="ф3 по сч.2019"/>
      <sheetName val="ф3 по сч. ф2018"/>
      <sheetName val="ф3 без АУП ф2018"/>
      <sheetName val="ф.1"/>
      <sheetName val="ф3 свод 2018"/>
      <sheetName val="P 2.1"/>
      <sheetName val="P2.2"/>
      <sheetName val="16"/>
      <sheetName val="Таблица 4"/>
      <sheetName val="Таблица 1"/>
      <sheetName val="Таблица 2"/>
      <sheetName val="Таблица 3"/>
      <sheetName val="КОРР"/>
      <sheetName val="Лист5"/>
      <sheetName val="6"/>
    </sheetNames>
    <sheetDataSet>
      <sheetData sheetId="0">
        <row r="11">
          <cell r="J11">
            <v>449.05399999999997</v>
          </cell>
          <cell r="L11">
            <v>455.95400000000001</v>
          </cell>
          <cell r="M11">
            <v>449.05399999999997</v>
          </cell>
        </row>
        <row r="20">
          <cell r="J20">
            <v>2518.8886200000006</v>
          </cell>
          <cell r="L20">
            <v>1811.3691102744147</v>
          </cell>
          <cell r="M20">
            <v>8226.1747118751719</v>
          </cell>
        </row>
        <row r="23">
          <cell r="J23">
            <v>7254.3176700000004</v>
          </cell>
          <cell r="L23">
            <v>8383.7878029491603</v>
          </cell>
          <cell r="M23">
            <v>8473.1669088956078</v>
          </cell>
        </row>
        <row r="43">
          <cell r="J43">
            <v>13906.661125754506</v>
          </cell>
          <cell r="L43">
            <v>14177.513815526103</v>
          </cell>
          <cell r="M43">
            <v>21794.805351442697</v>
          </cell>
        </row>
        <row r="93">
          <cell r="J93">
            <v>2616.5458264516383</v>
          </cell>
          <cell r="L93">
            <v>2722.3101080451756</v>
          </cell>
          <cell r="M93">
            <v>2882.3807724294616</v>
          </cell>
        </row>
        <row r="100">
          <cell r="J100">
            <v>0</v>
          </cell>
          <cell r="L100">
            <v>962.60052240315633</v>
          </cell>
          <cell r="M100">
            <v>-2221.9130611879427</v>
          </cell>
        </row>
        <row r="102">
          <cell r="J102">
            <v>16523.206952206143</v>
          </cell>
          <cell r="L102">
            <v>17862.424445974437</v>
          </cell>
          <cell r="M102">
            <v>22455.273062684217</v>
          </cell>
        </row>
        <row r="143">
          <cell r="J143">
            <v>8.5670517735316167</v>
          </cell>
          <cell r="L143">
            <v>9.5833333333333339</v>
          </cell>
          <cell r="M143">
            <v>8.9669336339721166</v>
          </cell>
        </row>
      </sheetData>
      <sheetData sheetId="1"/>
      <sheetData sheetId="2"/>
      <sheetData sheetId="3"/>
      <sheetData sheetId="4"/>
      <sheetData sheetId="5"/>
      <sheetData sheetId="6"/>
      <sheetData sheetId="7"/>
      <sheetData sheetId="8"/>
      <sheetData sheetId="9">
        <row r="10">
          <cell r="O10">
            <v>328610.54618029413</v>
          </cell>
        </row>
        <row r="24">
          <cell r="O24">
            <v>586.41027672405346</v>
          </cell>
        </row>
        <row r="41">
          <cell r="G41">
            <v>125.74583183250681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15 смета с расшифр.цеховых"/>
      <sheetName val="потери факт 2018"/>
      <sheetName val="услуга факт 2018"/>
      <sheetName val="4"/>
      <sheetName val="5 "/>
      <sheetName val="ЕКТ"/>
      <sheetName val="ф3 по сч. ф2018"/>
      <sheetName val="ф3 без АУП ф2018"/>
      <sheetName val="ф.1"/>
      <sheetName val="ф3 свод 2018"/>
      <sheetName val="вспомогат.произ-во"/>
      <sheetName val="P 2.1"/>
      <sheetName val="P2.2"/>
      <sheetName val="16"/>
      <sheetName val="Таблица 4"/>
      <sheetName val="Таблица 1"/>
      <sheetName val="Таблица 2"/>
      <sheetName val="Таблица 3"/>
      <sheetName val="КОРР"/>
      <sheetName val="Лист5"/>
      <sheetName val="6"/>
      <sheetName val="без 26сч."/>
      <sheetName val="бу.факт 2013корр.сч."/>
      <sheetName val="Расшиф к 1.21. Тюмень"/>
      <sheetName val="Расшифровка баланс.прибыли 1.21"/>
      <sheetName val="к 1.21 СВОД ЭНТ"/>
      <sheetName val="вспомогательное производств"/>
      <sheetName val="факт вспомогат.пр-во"/>
      <sheetName val="свод бу"/>
      <sheetName val="фзп анализ"/>
    </sheetNames>
    <sheetDataSet>
      <sheetData sheetId="0">
        <row r="11">
          <cell r="G11">
            <v>455.95400000000001</v>
          </cell>
        </row>
        <row r="43">
          <cell r="G43">
            <v>12759.896779056549</v>
          </cell>
          <cell r="I43">
            <v>14190.285072090985</v>
          </cell>
          <cell r="K43">
            <v>14232.572121605817</v>
          </cell>
        </row>
      </sheetData>
      <sheetData sheetId="1"/>
      <sheetData sheetId="2"/>
      <sheetData sheetId="3"/>
      <sheetData sheetId="4"/>
      <sheetData sheetId="5"/>
      <sheetData sheetId="6">
        <row r="10">
          <cell r="O10">
            <v>257805.40112853755</v>
          </cell>
        </row>
        <row r="17">
          <cell r="O17">
            <v>116.52356266612365</v>
          </cell>
        </row>
        <row r="24">
          <cell r="O24">
            <v>477.04992281690062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07"/>
  <sheetViews>
    <sheetView tabSelected="1" view="pageBreakPreview" zoomScale="90" zoomScaleNormal="100" zoomScaleSheetLayoutView="90" workbookViewId="0">
      <selection activeCell="A8" sqref="A8:DA16"/>
    </sheetView>
  </sheetViews>
  <sheetFormatPr defaultColWidth="0.85546875" defaultRowHeight="15.75" x14ac:dyDescent="0.25"/>
  <cols>
    <col min="1" max="69" width="0.85546875" style="1"/>
    <col min="70" max="70" width="0.85546875" style="1" customWidth="1"/>
    <col min="71" max="71" width="4.5703125" style="1" customWidth="1"/>
    <col min="72" max="73" width="0.85546875" style="1"/>
    <col min="74" max="74" width="0.85546875" style="1" customWidth="1"/>
    <col min="75" max="86" width="0.85546875" style="1"/>
    <col min="87" max="87" width="0.85546875" style="1" customWidth="1"/>
    <col min="88" max="88" width="7.140625" style="1" customWidth="1"/>
    <col min="89" max="104" width="0.85546875" style="1"/>
    <col min="105" max="105" width="5.140625" style="1" customWidth="1"/>
    <col min="106" max="120" width="0.85546875" style="1"/>
    <col min="121" max="121" width="7.140625" style="1" customWidth="1"/>
    <col min="122" max="122" width="8.5703125" style="1" customWidth="1"/>
    <col min="123" max="123" width="10.42578125" style="1" customWidth="1"/>
    <col min="124" max="124" width="3.28515625" style="1" customWidth="1"/>
    <col min="125" max="16384" width="0.85546875" style="1"/>
  </cols>
  <sheetData>
    <row r="1" spans="1:105" s="3" customFormat="1" ht="12.75" x14ac:dyDescent="0.2">
      <c r="BQ1" s="3" t="s">
        <v>4</v>
      </c>
    </row>
    <row r="2" spans="1:105" s="3" customFormat="1" ht="39.75" customHeight="1" x14ac:dyDescent="0.2">
      <c r="BQ2" s="50" t="s">
        <v>5</v>
      </c>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row>
    <row r="3" spans="1:105" ht="3" customHeight="1" x14ac:dyDescent="0.25"/>
    <row r="4" spans="1:105" s="4" customFormat="1" ht="24" customHeight="1" x14ac:dyDescent="0.2">
      <c r="BQ4" s="49" t="s">
        <v>6</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row>
    <row r="6" spans="1:105" x14ac:dyDescent="0.25">
      <c r="DA6" s="6" t="s">
        <v>7</v>
      </c>
    </row>
    <row r="8" spans="1:105" s="5" customFormat="1" ht="16.5" x14ac:dyDescent="0.25">
      <c r="A8" s="43" t="s">
        <v>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43" t="s">
        <v>9</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row>
    <row r="11" spans="1:105" s="5" customFormat="1" ht="16.5" x14ac:dyDescent="0.25">
      <c r="AU11" s="7" t="s">
        <v>10</v>
      </c>
      <c r="AV11" s="42" t="s">
        <v>298</v>
      </c>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5" t="s">
        <v>11</v>
      </c>
    </row>
    <row r="12" spans="1:105" s="5" customFormat="1" ht="16.5" x14ac:dyDescent="0.25">
      <c r="A12" s="43" t="s">
        <v>12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row>
    <row r="14" spans="1:105" x14ac:dyDescent="0.25">
      <c r="A14" s="44" t="s">
        <v>291</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row>
    <row r="15" spans="1:105" s="3" customFormat="1" ht="12.75" x14ac:dyDescent="0.2">
      <c r="A15" s="45" t="s">
        <v>13</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row>
    <row r="16" spans="1:105"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row>
    <row r="18" spans="1:105" x14ac:dyDescent="0.25">
      <c r="A18" s="46" t="s">
        <v>14</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row>
    <row r="20" spans="1:105" x14ac:dyDescent="0.25">
      <c r="A20" s="1" t="s">
        <v>15</v>
      </c>
      <c r="AA20" s="51" t="s">
        <v>281</v>
      </c>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row>
    <row r="21" spans="1:105" x14ac:dyDescent="0.25">
      <c r="A21" s="1" t="s">
        <v>16</v>
      </c>
      <c r="AH21" s="52" t="s">
        <v>282</v>
      </c>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row>
    <row r="22" spans="1:105" x14ac:dyDescent="0.25">
      <c r="A22" s="1" t="s">
        <v>17</v>
      </c>
      <c r="X22" s="48" t="s">
        <v>283</v>
      </c>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row>
    <row r="23" spans="1:105" x14ac:dyDescent="0.25">
      <c r="A23" s="1" t="s">
        <v>18</v>
      </c>
      <c r="X23" s="47" t="s">
        <v>283</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x14ac:dyDescent="0.25">
      <c r="A24" s="1" t="s">
        <v>19</v>
      </c>
      <c r="H24" s="48" t="s">
        <v>284</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row>
    <row r="25" spans="1:105" x14ac:dyDescent="0.25">
      <c r="A25" s="1" t="s">
        <v>20</v>
      </c>
      <c r="H25" s="48" t="s">
        <v>285</v>
      </c>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row>
    <row r="26" spans="1:105" x14ac:dyDescent="0.25">
      <c r="A26" s="1" t="s">
        <v>21</v>
      </c>
      <c r="Z26" s="52" t="s">
        <v>286</v>
      </c>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row>
    <row r="27" spans="1:105" x14ac:dyDescent="0.25">
      <c r="A27" s="1" t="s">
        <v>22</v>
      </c>
      <c r="AF27" s="47" t="s">
        <v>287</v>
      </c>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row>
    <row r="28" spans="1:105" x14ac:dyDescent="0.25">
      <c r="A28" s="1" t="s">
        <v>23</v>
      </c>
      <c r="Z28" s="48" t="s">
        <v>288</v>
      </c>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row>
    <row r="29" spans="1:105" x14ac:dyDescent="0.25">
      <c r="A29" s="1" t="s">
        <v>24</v>
      </c>
      <c r="H29" s="48" t="s">
        <v>289</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row>
    <row r="31" spans="1:105" x14ac:dyDescent="0.25">
      <c r="A31" s="46" t="s">
        <v>25</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row>
    <row r="33" spans="1:105" s="3" customFormat="1" ht="57" customHeight="1" x14ac:dyDescent="0.2">
      <c r="A33" s="53" t="s">
        <v>0</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4"/>
      <c r="AJ33" s="55" t="s">
        <v>1</v>
      </c>
      <c r="AK33" s="53"/>
      <c r="AL33" s="53"/>
      <c r="AM33" s="53"/>
      <c r="AN33" s="53"/>
      <c r="AO33" s="53"/>
      <c r="AP33" s="53"/>
      <c r="AQ33" s="53"/>
      <c r="AR33" s="53"/>
      <c r="AS33" s="53"/>
      <c r="AT33" s="53"/>
      <c r="AU33" s="53"/>
      <c r="AV33" s="53"/>
      <c r="AW33" s="53"/>
      <c r="AX33" s="53"/>
      <c r="AY33" s="54"/>
      <c r="AZ33" s="55" t="s">
        <v>293</v>
      </c>
      <c r="BA33" s="53"/>
      <c r="BB33" s="53"/>
      <c r="BC33" s="53"/>
      <c r="BD33" s="53"/>
      <c r="BE33" s="53"/>
      <c r="BF33" s="53"/>
      <c r="BG33" s="53"/>
      <c r="BH33" s="53"/>
      <c r="BI33" s="53"/>
      <c r="BJ33" s="53"/>
      <c r="BK33" s="53"/>
      <c r="BL33" s="53"/>
      <c r="BM33" s="53"/>
      <c r="BN33" s="53"/>
      <c r="BO33" s="53"/>
      <c r="BP33" s="53"/>
      <c r="BQ33" s="53"/>
      <c r="BR33" s="53"/>
      <c r="BS33" s="54"/>
      <c r="BT33" s="55" t="s">
        <v>294</v>
      </c>
      <c r="BU33" s="53"/>
      <c r="BV33" s="53"/>
      <c r="BW33" s="53"/>
      <c r="BX33" s="53"/>
      <c r="BY33" s="53"/>
      <c r="BZ33" s="53"/>
      <c r="CA33" s="53"/>
      <c r="CB33" s="53"/>
      <c r="CC33" s="53"/>
      <c r="CD33" s="53"/>
      <c r="CE33" s="53"/>
      <c r="CF33" s="53"/>
      <c r="CG33" s="53"/>
      <c r="CH33" s="53"/>
      <c r="CI33" s="53"/>
      <c r="CJ33" s="54"/>
      <c r="CK33" s="55" t="s">
        <v>295</v>
      </c>
      <c r="CL33" s="53"/>
      <c r="CM33" s="53"/>
      <c r="CN33" s="53"/>
      <c r="CO33" s="53"/>
      <c r="CP33" s="53"/>
      <c r="CQ33" s="53"/>
      <c r="CR33" s="53"/>
      <c r="CS33" s="53"/>
      <c r="CT33" s="53"/>
      <c r="CU33" s="53"/>
      <c r="CV33" s="53"/>
      <c r="CW33" s="53"/>
      <c r="CX33" s="53"/>
      <c r="CY33" s="53"/>
      <c r="CZ33" s="53"/>
      <c r="DA33" s="53"/>
    </row>
    <row r="34" spans="1:105" s="2" customFormat="1" ht="45.75" customHeight="1" x14ac:dyDescent="0.25">
      <c r="A34" s="20" t="s">
        <v>26</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row>
    <row r="35" spans="1:105" s="3" customFormat="1" ht="27.75" customHeight="1" x14ac:dyDescent="0.2">
      <c r="A35" s="15" t="s">
        <v>28</v>
      </c>
      <c r="B35" s="15"/>
      <c r="C35" s="15"/>
      <c r="D35" s="15"/>
      <c r="E35" s="15"/>
      <c r="F35" s="15"/>
      <c r="G35" s="15"/>
      <c r="H35" s="16" t="s">
        <v>27</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row>
    <row r="36" spans="1:105" ht="15" customHeight="1" x14ac:dyDescent="0.25">
      <c r="A36" s="15" t="s">
        <v>30</v>
      </c>
      <c r="B36" s="15"/>
      <c r="C36" s="15"/>
      <c r="D36" s="15"/>
      <c r="E36" s="15"/>
      <c r="F36" s="15"/>
      <c r="G36" s="15"/>
      <c r="H36" s="16" t="s">
        <v>31</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32</v>
      </c>
      <c r="AK36" s="18"/>
      <c r="AL36" s="18"/>
      <c r="AM36" s="18"/>
      <c r="AN36" s="18"/>
      <c r="AO36" s="18"/>
      <c r="AP36" s="18"/>
      <c r="AQ36" s="18"/>
      <c r="AR36" s="18"/>
      <c r="AS36" s="18"/>
      <c r="AT36" s="18"/>
      <c r="AU36" s="18"/>
      <c r="AV36" s="18"/>
      <c r="AW36" s="18"/>
      <c r="AX36" s="18"/>
      <c r="AY36" s="19"/>
      <c r="AZ36" s="30">
        <f>'[1]ф.2 тыс.'!$D$20</f>
        <v>2849723</v>
      </c>
      <c r="BA36" s="31">
        <f>'[2]ф.2 тыс.'!$D$20</f>
        <v>2663781</v>
      </c>
      <c r="BB36" s="31">
        <f>'[2]ф.2 тыс.'!$D$20</f>
        <v>2663781</v>
      </c>
      <c r="BC36" s="31">
        <f>'[2]ф.2 тыс.'!$D$20</f>
        <v>2663781</v>
      </c>
      <c r="BD36" s="31">
        <f>'[2]ф.2 тыс.'!$D$20</f>
        <v>2663781</v>
      </c>
      <c r="BE36" s="31">
        <f>'[2]ф.2 тыс.'!$D$20</f>
        <v>2663781</v>
      </c>
      <c r="BF36" s="31">
        <f>'[2]ф.2 тыс.'!$D$20</f>
        <v>2663781</v>
      </c>
      <c r="BG36" s="31">
        <f>'[2]ф.2 тыс.'!$D$20</f>
        <v>2663781</v>
      </c>
      <c r="BH36" s="31">
        <f>'[2]ф.2 тыс.'!$D$20</f>
        <v>2663781</v>
      </c>
      <c r="BI36" s="31">
        <f>'[2]ф.2 тыс.'!$D$20</f>
        <v>2663781</v>
      </c>
      <c r="BJ36" s="31">
        <f>'[2]ф.2 тыс.'!$D$20</f>
        <v>2663781</v>
      </c>
      <c r="BK36" s="31">
        <f>'[2]ф.2 тыс.'!$D$20</f>
        <v>2663781</v>
      </c>
      <c r="BL36" s="31">
        <f>'[2]ф.2 тыс.'!$D$20</f>
        <v>2663781</v>
      </c>
      <c r="BM36" s="31">
        <f>'[2]ф.2 тыс.'!$D$20</f>
        <v>2663781</v>
      </c>
      <c r="BN36" s="31">
        <f>'[2]ф.2 тыс.'!$D$20</f>
        <v>2663781</v>
      </c>
      <c r="BO36" s="31">
        <f>'[2]ф.2 тыс.'!$D$20</f>
        <v>2663781</v>
      </c>
      <c r="BP36" s="31">
        <f>'[2]ф.2 тыс.'!$D$20</f>
        <v>2663781</v>
      </c>
      <c r="BQ36" s="31">
        <f>'[2]ф.2 тыс.'!$D$20</f>
        <v>2663781</v>
      </c>
      <c r="BR36" s="31">
        <f>'[2]ф.2 тыс.'!$D$20</f>
        <v>2663781</v>
      </c>
      <c r="BS36" s="32">
        <f>'[2]ф.2 тыс.'!$D$20</f>
        <v>2663781</v>
      </c>
      <c r="BT36" s="33">
        <v>0</v>
      </c>
      <c r="BU36" s="34"/>
      <c r="BV36" s="34"/>
      <c r="BW36" s="34"/>
      <c r="BX36" s="34"/>
      <c r="BY36" s="34"/>
      <c r="BZ36" s="34"/>
      <c r="CA36" s="34"/>
      <c r="CB36" s="34"/>
      <c r="CC36" s="34"/>
      <c r="CD36" s="34"/>
      <c r="CE36" s="34"/>
      <c r="CF36" s="34"/>
      <c r="CG36" s="34"/>
      <c r="CH36" s="34"/>
      <c r="CI36" s="34"/>
      <c r="CJ36" s="35"/>
      <c r="CK36" s="33">
        <v>0</v>
      </c>
      <c r="CL36" s="34"/>
      <c r="CM36" s="34"/>
      <c r="CN36" s="34"/>
      <c r="CO36" s="34"/>
      <c r="CP36" s="34"/>
      <c r="CQ36" s="34"/>
      <c r="CR36" s="34"/>
      <c r="CS36" s="34"/>
      <c r="CT36" s="34"/>
      <c r="CU36" s="34"/>
      <c r="CV36" s="34"/>
      <c r="CW36" s="34"/>
      <c r="CX36" s="34"/>
      <c r="CY36" s="34"/>
      <c r="CZ36" s="34"/>
      <c r="DA36" s="34"/>
    </row>
    <row r="37" spans="1:105" s="3" customFormat="1" ht="15" customHeight="1" x14ac:dyDescent="0.2">
      <c r="A37" s="15" t="s">
        <v>33</v>
      </c>
      <c r="B37" s="15"/>
      <c r="C37" s="15"/>
      <c r="D37" s="15"/>
      <c r="E37" s="15"/>
      <c r="F37" s="15"/>
      <c r="G37" s="15"/>
      <c r="H37" s="16" t="s">
        <v>34</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32</v>
      </c>
      <c r="AK37" s="18"/>
      <c r="AL37" s="18"/>
      <c r="AM37" s="18"/>
      <c r="AN37" s="18"/>
      <c r="AO37" s="18"/>
      <c r="AP37" s="18"/>
      <c r="AQ37" s="18"/>
      <c r="AR37" s="18"/>
      <c r="AS37" s="18"/>
      <c r="AT37" s="18"/>
      <c r="AU37" s="18"/>
      <c r="AV37" s="18"/>
      <c r="AW37" s="18"/>
      <c r="AX37" s="18"/>
      <c r="AY37" s="19"/>
      <c r="AZ37" s="30">
        <f>'[1]ф.2 тыс.'!$D$71</f>
        <v>93688</v>
      </c>
      <c r="BA37" s="31">
        <f>'[2]ф.2 тыс.'!$D$71</f>
        <v>28098</v>
      </c>
      <c r="BB37" s="31">
        <f>'[2]ф.2 тыс.'!$D$71</f>
        <v>28098</v>
      </c>
      <c r="BC37" s="31">
        <f>'[2]ф.2 тыс.'!$D$71</f>
        <v>28098</v>
      </c>
      <c r="BD37" s="31">
        <f>'[2]ф.2 тыс.'!$D$71</f>
        <v>28098</v>
      </c>
      <c r="BE37" s="31">
        <f>'[2]ф.2 тыс.'!$D$71</f>
        <v>28098</v>
      </c>
      <c r="BF37" s="31">
        <f>'[2]ф.2 тыс.'!$D$71</f>
        <v>28098</v>
      </c>
      <c r="BG37" s="31">
        <f>'[2]ф.2 тыс.'!$D$71</f>
        <v>28098</v>
      </c>
      <c r="BH37" s="31">
        <f>'[2]ф.2 тыс.'!$D$71</f>
        <v>28098</v>
      </c>
      <c r="BI37" s="31">
        <f>'[2]ф.2 тыс.'!$D$71</f>
        <v>28098</v>
      </c>
      <c r="BJ37" s="31">
        <f>'[2]ф.2 тыс.'!$D$71</f>
        <v>28098</v>
      </c>
      <c r="BK37" s="31">
        <f>'[2]ф.2 тыс.'!$D$71</f>
        <v>28098</v>
      </c>
      <c r="BL37" s="31">
        <f>'[2]ф.2 тыс.'!$D$71</f>
        <v>28098</v>
      </c>
      <c r="BM37" s="31">
        <f>'[2]ф.2 тыс.'!$D$71</f>
        <v>28098</v>
      </c>
      <c r="BN37" s="31">
        <f>'[2]ф.2 тыс.'!$D$71</f>
        <v>28098</v>
      </c>
      <c r="BO37" s="31">
        <f>'[2]ф.2 тыс.'!$D$71</f>
        <v>28098</v>
      </c>
      <c r="BP37" s="31">
        <f>'[2]ф.2 тыс.'!$D$71</f>
        <v>28098</v>
      </c>
      <c r="BQ37" s="31">
        <f>'[2]ф.2 тыс.'!$D$71</f>
        <v>28098</v>
      </c>
      <c r="BR37" s="31">
        <f>'[2]ф.2 тыс.'!$D$71</f>
        <v>28098</v>
      </c>
      <c r="BS37" s="32">
        <f>'[2]ф.2 тыс.'!$D$71</f>
        <v>28098</v>
      </c>
      <c r="BT37" s="33">
        <v>0</v>
      </c>
      <c r="BU37" s="34"/>
      <c r="BV37" s="34"/>
      <c r="BW37" s="34"/>
      <c r="BX37" s="34"/>
      <c r="BY37" s="34"/>
      <c r="BZ37" s="34"/>
      <c r="CA37" s="34"/>
      <c r="CB37" s="34"/>
      <c r="CC37" s="34"/>
      <c r="CD37" s="34"/>
      <c r="CE37" s="34"/>
      <c r="CF37" s="34"/>
      <c r="CG37" s="34"/>
      <c r="CH37" s="34"/>
      <c r="CI37" s="34"/>
      <c r="CJ37" s="35"/>
      <c r="CK37" s="33">
        <v>0</v>
      </c>
      <c r="CL37" s="34"/>
      <c r="CM37" s="34"/>
      <c r="CN37" s="34"/>
      <c r="CO37" s="34"/>
      <c r="CP37" s="34"/>
      <c r="CQ37" s="34"/>
      <c r="CR37" s="34"/>
      <c r="CS37" s="34"/>
      <c r="CT37" s="34"/>
      <c r="CU37" s="34"/>
      <c r="CV37" s="34"/>
      <c r="CW37" s="34"/>
      <c r="CX37" s="34"/>
      <c r="CY37" s="34"/>
      <c r="CZ37" s="34"/>
      <c r="DA37" s="34"/>
    </row>
    <row r="38" spans="1:105" s="3" customFormat="1" ht="40.5" customHeight="1" x14ac:dyDescent="0.2">
      <c r="A38" s="15" t="s">
        <v>35</v>
      </c>
      <c r="B38" s="15"/>
      <c r="C38" s="15"/>
      <c r="D38" s="15"/>
      <c r="E38" s="15"/>
      <c r="F38" s="15"/>
      <c r="G38" s="15"/>
      <c r="H38" s="16" t="s">
        <v>36</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32</v>
      </c>
      <c r="AK38" s="18"/>
      <c r="AL38" s="18"/>
      <c r="AM38" s="18"/>
      <c r="AN38" s="18"/>
      <c r="AO38" s="18"/>
      <c r="AP38" s="18"/>
      <c r="AQ38" s="18"/>
      <c r="AR38" s="18"/>
      <c r="AS38" s="18"/>
      <c r="AT38" s="18"/>
      <c r="AU38" s="18"/>
      <c r="AV38" s="18"/>
      <c r="AW38" s="18"/>
      <c r="AX38" s="18"/>
      <c r="AY38" s="19"/>
      <c r="AZ38" s="30">
        <f>'[3]Эко Энергонефть-Томск'!$C$582</f>
        <v>107694.6620853846</v>
      </c>
      <c r="BA38" s="31">
        <f>'[4]ЭКО без АУП РН'!$C$612</f>
        <v>40222.035477987491</v>
      </c>
      <c r="BB38" s="31">
        <f>'[4]ЭКО без АУП РН'!$C$612</f>
        <v>40222.035477987491</v>
      </c>
      <c r="BC38" s="31">
        <f>'[4]ЭКО без АУП РН'!$C$612</f>
        <v>40222.035477987491</v>
      </c>
      <c r="BD38" s="31">
        <f>'[4]ЭКО без АУП РН'!$C$612</f>
        <v>40222.035477987491</v>
      </c>
      <c r="BE38" s="31">
        <f>'[4]ЭКО без АУП РН'!$C$612</f>
        <v>40222.035477987491</v>
      </c>
      <c r="BF38" s="31">
        <f>'[4]ЭКО без АУП РН'!$C$612</f>
        <v>40222.035477987491</v>
      </c>
      <c r="BG38" s="31">
        <f>'[4]ЭКО без АУП РН'!$C$612</f>
        <v>40222.035477987491</v>
      </c>
      <c r="BH38" s="31">
        <f>'[4]ЭКО без АУП РН'!$C$612</f>
        <v>40222.035477987491</v>
      </c>
      <c r="BI38" s="31">
        <f>'[4]ЭКО без АУП РН'!$C$612</f>
        <v>40222.035477987491</v>
      </c>
      <c r="BJ38" s="31">
        <f>'[4]ЭКО без АУП РН'!$C$612</f>
        <v>40222.035477987491</v>
      </c>
      <c r="BK38" s="31">
        <f>'[4]ЭКО без АУП РН'!$C$612</f>
        <v>40222.035477987491</v>
      </c>
      <c r="BL38" s="31">
        <f>'[4]ЭКО без АУП РН'!$C$612</f>
        <v>40222.035477987491</v>
      </c>
      <c r="BM38" s="31">
        <f>'[4]ЭКО без АУП РН'!$C$612</f>
        <v>40222.035477987491</v>
      </c>
      <c r="BN38" s="31">
        <f>'[4]ЭКО без АУП РН'!$C$612</f>
        <v>40222.035477987491</v>
      </c>
      <c r="BO38" s="31">
        <f>'[4]ЭКО без АУП РН'!$C$612</f>
        <v>40222.035477987491</v>
      </c>
      <c r="BP38" s="31">
        <f>'[4]ЭКО без АУП РН'!$C$612</f>
        <v>40222.035477987491</v>
      </c>
      <c r="BQ38" s="31">
        <f>'[4]ЭКО без АУП РН'!$C$612</f>
        <v>40222.035477987491</v>
      </c>
      <c r="BR38" s="31">
        <f>'[4]ЭКО без АУП РН'!$C$612</f>
        <v>40222.035477987491</v>
      </c>
      <c r="BS38" s="32">
        <f>'[4]ЭКО без АУП РН'!$C$612</f>
        <v>40222.035477987491</v>
      </c>
      <c r="BT38" s="33">
        <v>0</v>
      </c>
      <c r="BU38" s="34"/>
      <c r="BV38" s="34"/>
      <c r="BW38" s="34"/>
      <c r="BX38" s="34"/>
      <c r="BY38" s="34"/>
      <c r="BZ38" s="34"/>
      <c r="CA38" s="34"/>
      <c r="CB38" s="34"/>
      <c r="CC38" s="34"/>
      <c r="CD38" s="34"/>
      <c r="CE38" s="34"/>
      <c r="CF38" s="34"/>
      <c r="CG38" s="34"/>
      <c r="CH38" s="34"/>
      <c r="CI38" s="34"/>
      <c r="CJ38" s="35"/>
      <c r="CK38" s="33">
        <v>0</v>
      </c>
      <c r="CL38" s="34"/>
      <c r="CM38" s="34"/>
      <c r="CN38" s="34"/>
      <c r="CO38" s="34"/>
      <c r="CP38" s="34"/>
      <c r="CQ38" s="34"/>
      <c r="CR38" s="34"/>
      <c r="CS38" s="34"/>
      <c r="CT38" s="34"/>
      <c r="CU38" s="34"/>
      <c r="CV38" s="34"/>
      <c r="CW38" s="34"/>
      <c r="CX38" s="34"/>
      <c r="CY38" s="34"/>
      <c r="CZ38" s="34"/>
      <c r="DA38" s="34"/>
    </row>
    <row r="39" spans="1:105" s="3" customFormat="1" ht="14.25" customHeight="1" x14ac:dyDescent="0.2">
      <c r="A39" s="15" t="s">
        <v>37</v>
      </c>
      <c r="B39" s="15"/>
      <c r="C39" s="15"/>
      <c r="D39" s="15"/>
      <c r="E39" s="15"/>
      <c r="F39" s="15"/>
      <c r="G39" s="15"/>
      <c r="H39" s="16" t="s">
        <v>38</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32</v>
      </c>
      <c r="AK39" s="18"/>
      <c r="AL39" s="18"/>
      <c r="AM39" s="18"/>
      <c r="AN39" s="18"/>
      <c r="AO39" s="18"/>
      <c r="AP39" s="18"/>
      <c r="AQ39" s="18"/>
      <c r="AR39" s="18"/>
      <c r="AS39" s="18"/>
      <c r="AT39" s="18"/>
      <c r="AU39" s="18"/>
      <c r="AV39" s="18"/>
      <c r="AW39" s="18"/>
      <c r="AX39" s="18"/>
      <c r="AY39" s="19"/>
      <c r="AZ39" s="30">
        <f>'[1]ф.2 тыс.'!$D$86</f>
        <v>71841</v>
      </c>
      <c r="BA39" s="31">
        <f>'[2]ф.2 тыс.'!$D$86</f>
        <v>14960</v>
      </c>
      <c r="BB39" s="31">
        <f>'[2]ф.2 тыс.'!$D$86</f>
        <v>14960</v>
      </c>
      <c r="BC39" s="31">
        <f>'[2]ф.2 тыс.'!$D$86</f>
        <v>14960</v>
      </c>
      <c r="BD39" s="31">
        <f>'[2]ф.2 тыс.'!$D$86</f>
        <v>14960</v>
      </c>
      <c r="BE39" s="31">
        <f>'[2]ф.2 тыс.'!$D$86</f>
        <v>14960</v>
      </c>
      <c r="BF39" s="31">
        <f>'[2]ф.2 тыс.'!$D$86</f>
        <v>14960</v>
      </c>
      <c r="BG39" s="31">
        <f>'[2]ф.2 тыс.'!$D$86</f>
        <v>14960</v>
      </c>
      <c r="BH39" s="31">
        <f>'[2]ф.2 тыс.'!$D$86</f>
        <v>14960</v>
      </c>
      <c r="BI39" s="31">
        <f>'[2]ф.2 тыс.'!$D$86</f>
        <v>14960</v>
      </c>
      <c r="BJ39" s="31">
        <f>'[2]ф.2 тыс.'!$D$86</f>
        <v>14960</v>
      </c>
      <c r="BK39" s="31">
        <f>'[2]ф.2 тыс.'!$D$86</f>
        <v>14960</v>
      </c>
      <c r="BL39" s="31">
        <f>'[2]ф.2 тыс.'!$D$86</f>
        <v>14960</v>
      </c>
      <c r="BM39" s="31">
        <f>'[2]ф.2 тыс.'!$D$86</f>
        <v>14960</v>
      </c>
      <c r="BN39" s="31">
        <f>'[2]ф.2 тыс.'!$D$86</f>
        <v>14960</v>
      </c>
      <c r="BO39" s="31">
        <f>'[2]ф.2 тыс.'!$D$86</f>
        <v>14960</v>
      </c>
      <c r="BP39" s="31">
        <f>'[2]ф.2 тыс.'!$D$86</f>
        <v>14960</v>
      </c>
      <c r="BQ39" s="31">
        <f>'[2]ф.2 тыс.'!$D$86</f>
        <v>14960</v>
      </c>
      <c r="BR39" s="31">
        <f>'[2]ф.2 тыс.'!$D$86</f>
        <v>14960</v>
      </c>
      <c r="BS39" s="32">
        <f>'[2]ф.2 тыс.'!$D$86</f>
        <v>14960</v>
      </c>
      <c r="BT39" s="33">
        <v>0</v>
      </c>
      <c r="BU39" s="34"/>
      <c r="BV39" s="34"/>
      <c r="BW39" s="34"/>
      <c r="BX39" s="34"/>
      <c r="BY39" s="34"/>
      <c r="BZ39" s="34"/>
      <c r="CA39" s="34"/>
      <c r="CB39" s="34"/>
      <c r="CC39" s="34"/>
      <c r="CD39" s="34"/>
      <c r="CE39" s="34"/>
      <c r="CF39" s="34"/>
      <c r="CG39" s="34"/>
      <c r="CH39" s="34"/>
      <c r="CI39" s="34"/>
      <c r="CJ39" s="35"/>
      <c r="CK39" s="33">
        <v>0</v>
      </c>
      <c r="CL39" s="34"/>
      <c r="CM39" s="34"/>
      <c r="CN39" s="34"/>
      <c r="CO39" s="34"/>
      <c r="CP39" s="34"/>
      <c r="CQ39" s="34"/>
      <c r="CR39" s="34"/>
      <c r="CS39" s="34"/>
      <c r="CT39" s="34"/>
      <c r="CU39" s="34"/>
      <c r="CV39" s="34"/>
      <c r="CW39" s="34"/>
      <c r="CX39" s="34"/>
      <c r="CY39" s="34"/>
      <c r="CZ39" s="34"/>
      <c r="DA39" s="34"/>
    </row>
    <row r="40" spans="1:105" s="3" customFormat="1" ht="27.75" customHeight="1" x14ac:dyDescent="0.2">
      <c r="A40" s="15" t="s">
        <v>39</v>
      </c>
      <c r="B40" s="15"/>
      <c r="C40" s="15"/>
      <c r="D40" s="15"/>
      <c r="E40" s="15"/>
      <c r="F40" s="15"/>
      <c r="G40" s="15"/>
      <c r="H40" s="16" t="s">
        <v>40</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33"/>
      <c r="BU40" s="34"/>
      <c r="BV40" s="34"/>
      <c r="BW40" s="34"/>
      <c r="BX40" s="34"/>
      <c r="BY40" s="34"/>
      <c r="BZ40" s="34"/>
      <c r="CA40" s="34"/>
      <c r="CB40" s="34"/>
      <c r="CC40" s="34"/>
      <c r="CD40" s="34"/>
      <c r="CE40" s="34"/>
      <c r="CF40" s="34"/>
      <c r="CG40" s="34"/>
      <c r="CH40" s="34"/>
      <c r="CI40" s="34"/>
      <c r="CJ40" s="35"/>
      <c r="CK40" s="33"/>
      <c r="CL40" s="34"/>
      <c r="CM40" s="34"/>
      <c r="CN40" s="34"/>
      <c r="CO40" s="34"/>
      <c r="CP40" s="34"/>
      <c r="CQ40" s="34"/>
      <c r="CR40" s="34"/>
      <c r="CS40" s="34"/>
      <c r="CT40" s="34"/>
      <c r="CU40" s="34"/>
      <c r="CV40" s="34"/>
      <c r="CW40" s="34"/>
      <c r="CX40" s="34"/>
      <c r="CY40" s="34"/>
      <c r="CZ40" s="34"/>
      <c r="DA40" s="34"/>
    </row>
    <row r="41" spans="1:105" s="3" customFormat="1" ht="93" customHeight="1" x14ac:dyDescent="0.2">
      <c r="A41" s="15" t="s">
        <v>41</v>
      </c>
      <c r="B41" s="15"/>
      <c r="C41" s="15"/>
      <c r="D41" s="15"/>
      <c r="E41" s="15"/>
      <c r="F41" s="15"/>
      <c r="G41" s="15"/>
      <c r="H41" s="16" t="s">
        <v>43</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42</v>
      </c>
      <c r="AK41" s="18"/>
      <c r="AL41" s="18"/>
      <c r="AM41" s="18"/>
      <c r="AN41" s="18"/>
      <c r="AO41" s="18"/>
      <c r="AP41" s="18"/>
      <c r="AQ41" s="18"/>
      <c r="AR41" s="18"/>
      <c r="AS41" s="18"/>
      <c r="AT41" s="18"/>
      <c r="AU41" s="18"/>
      <c r="AV41" s="18"/>
      <c r="AW41" s="18"/>
      <c r="AX41" s="18"/>
      <c r="AY41" s="19"/>
      <c r="AZ41" s="36">
        <f t="shared" ref="AZ41:BS41" si="0">AZ37/AZ36</f>
        <v>3.2876177789911511E-2</v>
      </c>
      <c r="BA41" s="37">
        <f t="shared" si="0"/>
        <v>1.054816443243645E-2</v>
      </c>
      <c r="BB41" s="37">
        <f t="shared" si="0"/>
        <v>1.054816443243645E-2</v>
      </c>
      <c r="BC41" s="37">
        <f t="shared" si="0"/>
        <v>1.054816443243645E-2</v>
      </c>
      <c r="BD41" s="37">
        <f t="shared" si="0"/>
        <v>1.054816443243645E-2</v>
      </c>
      <c r="BE41" s="37">
        <f t="shared" si="0"/>
        <v>1.054816443243645E-2</v>
      </c>
      <c r="BF41" s="37">
        <f t="shared" si="0"/>
        <v>1.054816443243645E-2</v>
      </c>
      <c r="BG41" s="37">
        <f t="shared" si="0"/>
        <v>1.054816443243645E-2</v>
      </c>
      <c r="BH41" s="37">
        <f t="shared" si="0"/>
        <v>1.054816443243645E-2</v>
      </c>
      <c r="BI41" s="37">
        <f t="shared" si="0"/>
        <v>1.054816443243645E-2</v>
      </c>
      <c r="BJ41" s="37">
        <f t="shared" si="0"/>
        <v>1.054816443243645E-2</v>
      </c>
      <c r="BK41" s="37">
        <f t="shared" si="0"/>
        <v>1.054816443243645E-2</v>
      </c>
      <c r="BL41" s="37">
        <f t="shared" si="0"/>
        <v>1.054816443243645E-2</v>
      </c>
      <c r="BM41" s="37">
        <f t="shared" si="0"/>
        <v>1.054816443243645E-2</v>
      </c>
      <c r="BN41" s="37">
        <f t="shared" si="0"/>
        <v>1.054816443243645E-2</v>
      </c>
      <c r="BO41" s="37">
        <f t="shared" si="0"/>
        <v>1.054816443243645E-2</v>
      </c>
      <c r="BP41" s="37">
        <f t="shared" si="0"/>
        <v>1.054816443243645E-2</v>
      </c>
      <c r="BQ41" s="37">
        <f t="shared" si="0"/>
        <v>1.054816443243645E-2</v>
      </c>
      <c r="BR41" s="37">
        <f t="shared" si="0"/>
        <v>1.054816443243645E-2</v>
      </c>
      <c r="BS41" s="38">
        <f t="shared" si="0"/>
        <v>1.054816443243645E-2</v>
      </c>
      <c r="BT41" s="33">
        <v>0</v>
      </c>
      <c r="BU41" s="34"/>
      <c r="BV41" s="34"/>
      <c r="BW41" s="34"/>
      <c r="BX41" s="34"/>
      <c r="BY41" s="34"/>
      <c r="BZ41" s="34"/>
      <c r="CA41" s="34"/>
      <c r="CB41" s="34"/>
      <c r="CC41" s="34"/>
      <c r="CD41" s="34"/>
      <c r="CE41" s="34"/>
      <c r="CF41" s="34"/>
      <c r="CG41" s="34"/>
      <c r="CH41" s="34"/>
      <c r="CI41" s="34"/>
      <c r="CJ41" s="35"/>
      <c r="CK41" s="33">
        <v>0</v>
      </c>
      <c r="CL41" s="34"/>
      <c r="CM41" s="34"/>
      <c r="CN41" s="34"/>
      <c r="CO41" s="34"/>
      <c r="CP41" s="34"/>
      <c r="CQ41" s="34"/>
      <c r="CR41" s="34"/>
      <c r="CS41" s="34"/>
      <c r="CT41" s="34"/>
      <c r="CU41" s="34"/>
      <c r="CV41" s="34"/>
      <c r="CW41" s="34"/>
      <c r="CX41" s="34"/>
      <c r="CY41" s="34"/>
      <c r="CZ41" s="34"/>
      <c r="DA41" s="34"/>
    </row>
    <row r="42" spans="1:105" s="3" customFormat="1" ht="40.5" customHeight="1" x14ac:dyDescent="0.2">
      <c r="A42" s="15" t="s">
        <v>44</v>
      </c>
      <c r="B42" s="15"/>
      <c r="C42" s="15"/>
      <c r="D42" s="15"/>
      <c r="E42" s="15"/>
      <c r="F42" s="15"/>
      <c r="G42" s="15"/>
      <c r="H42" s="16" t="s">
        <v>45</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row>
    <row r="43" spans="1:105" s="3" customFormat="1" ht="54" hidden="1" customHeight="1" x14ac:dyDescent="0.2">
      <c r="A43" s="15" t="s">
        <v>46</v>
      </c>
      <c r="B43" s="15"/>
      <c r="C43" s="15"/>
      <c r="D43" s="15"/>
      <c r="E43" s="15"/>
      <c r="F43" s="15"/>
      <c r="G43" s="15"/>
      <c r="H43" s="16" t="s">
        <v>48</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47</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row>
    <row r="44" spans="1:105" s="3" customFormat="1" ht="40.5" hidden="1" customHeight="1" x14ac:dyDescent="0.2">
      <c r="A44" s="15" t="s">
        <v>49</v>
      </c>
      <c r="B44" s="15"/>
      <c r="C44" s="15"/>
      <c r="D44" s="15"/>
      <c r="E44" s="15"/>
      <c r="F44" s="15"/>
      <c r="G44" s="15"/>
      <c r="H44" s="16" t="s">
        <v>51</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50</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row>
    <row r="45" spans="1:105" s="3" customFormat="1" ht="15" customHeight="1" x14ac:dyDescent="0.2">
      <c r="A45" s="15" t="s">
        <v>52</v>
      </c>
      <c r="B45" s="15"/>
      <c r="C45" s="15"/>
      <c r="D45" s="15"/>
      <c r="E45" s="15"/>
      <c r="F45" s="15"/>
      <c r="G45" s="15"/>
      <c r="H45" s="16" t="s">
        <v>53</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47</v>
      </c>
      <c r="AK45" s="18"/>
      <c r="AL45" s="18"/>
      <c r="AM45" s="18"/>
      <c r="AN45" s="18"/>
      <c r="AO45" s="18"/>
      <c r="AP45" s="18"/>
      <c r="AQ45" s="18"/>
      <c r="AR45" s="18"/>
      <c r="AS45" s="18"/>
      <c r="AT45" s="18"/>
      <c r="AU45" s="18"/>
      <c r="AV45" s="18"/>
      <c r="AW45" s="18"/>
      <c r="AX45" s="18"/>
      <c r="AY45" s="19"/>
      <c r="AZ45" s="39">
        <f>'[5]П1.5'!$E$21</f>
        <v>5.9165000000000001</v>
      </c>
      <c r="BA45" s="40">
        <f>'[6]П1.5'!$E$21</f>
        <v>5.4598333333333331</v>
      </c>
      <c r="BB45" s="40">
        <f>'[6]П1.5'!$E$21</f>
        <v>5.4598333333333331</v>
      </c>
      <c r="BC45" s="40">
        <f>'[6]П1.5'!$E$21</f>
        <v>5.4598333333333331</v>
      </c>
      <c r="BD45" s="40">
        <f>'[6]П1.5'!$E$21</f>
        <v>5.4598333333333331</v>
      </c>
      <c r="BE45" s="40">
        <f>'[6]П1.5'!$E$21</f>
        <v>5.4598333333333331</v>
      </c>
      <c r="BF45" s="40">
        <f>'[6]П1.5'!$E$21</f>
        <v>5.4598333333333331</v>
      </c>
      <c r="BG45" s="40">
        <f>'[6]П1.5'!$E$21</f>
        <v>5.4598333333333331</v>
      </c>
      <c r="BH45" s="40">
        <f>'[6]П1.5'!$E$21</f>
        <v>5.4598333333333331</v>
      </c>
      <c r="BI45" s="40">
        <f>'[6]П1.5'!$E$21</f>
        <v>5.4598333333333331</v>
      </c>
      <c r="BJ45" s="40">
        <f>'[6]П1.5'!$E$21</f>
        <v>5.4598333333333331</v>
      </c>
      <c r="BK45" s="40">
        <f>'[6]П1.5'!$E$21</f>
        <v>5.4598333333333331</v>
      </c>
      <c r="BL45" s="40">
        <f>'[6]П1.5'!$E$21</f>
        <v>5.4598333333333331</v>
      </c>
      <c r="BM45" s="40">
        <f>'[6]П1.5'!$E$21</f>
        <v>5.4598333333333331</v>
      </c>
      <c r="BN45" s="40">
        <f>'[6]П1.5'!$E$21</f>
        <v>5.4598333333333331</v>
      </c>
      <c r="BO45" s="40">
        <f>'[6]П1.5'!$E$21</f>
        <v>5.4598333333333331</v>
      </c>
      <c r="BP45" s="40">
        <f>'[6]П1.5'!$E$21</f>
        <v>5.4598333333333331</v>
      </c>
      <c r="BQ45" s="40">
        <f>'[6]П1.5'!$E$21</f>
        <v>5.4598333333333331</v>
      </c>
      <c r="BR45" s="40">
        <f>'[6]П1.5'!$E$21</f>
        <v>5.4598333333333331</v>
      </c>
      <c r="BS45" s="41">
        <f>'[6]П1.5'!$E$21</f>
        <v>5.4598333333333331</v>
      </c>
      <c r="BT45" s="39">
        <f>'[7]Передече Тюмень тариф 20г.'!$O$9</f>
        <v>6.1588247168837231</v>
      </c>
      <c r="BU45" s="40">
        <v>5.6876330498690155</v>
      </c>
      <c r="BV45" s="40">
        <v>5.6876330498690155</v>
      </c>
      <c r="BW45" s="40">
        <v>5.6876330498690155</v>
      </c>
      <c r="BX45" s="40">
        <v>5.6876330498690155</v>
      </c>
      <c r="BY45" s="40">
        <v>5.6876330498690155</v>
      </c>
      <c r="BZ45" s="40">
        <v>5.6876330498690155</v>
      </c>
      <c r="CA45" s="40">
        <v>5.6876330498690155</v>
      </c>
      <c r="CB45" s="40">
        <v>5.6876330498690155</v>
      </c>
      <c r="CC45" s="40">
        <v>5.6876330498690155</v>
      </c>
      <c r="CD45" s="40">
        <v>5.6876330498690155</v>
      </c>
      <c r="CE45" s="40">
        <v>5.6876330498690155</v>
      </c>
      <c r="CF45" s="40">
        <v>5.6876330498690155</v>
      </c>
      <c r="CG45" s="40">
        <v>5.6876330498690155</v>
      </c>
      <c r="CH45" s="40">
        <v>5.6876330498690155</v>
      </c>
      <c r="CI45" s="40">
        <v>5.6876330498690155</v>
      </c>
      <c r="CJ45" s="40">
        <v>5.6876330498690155</v>
      </c>
      <c r="CK45" s="39">
        <f>'[5]П1.5'!$J$21</f>
        <v>5.6944999999999997</v>
      </c>
      <c r="CL45" s="40">
        <v>6.1589999999999998</v>
      </c>
      <c r="CM45" s="40">
        <v>6.1589999999999998</v>
      </c>
      <c r="CN45" s="40">
        <v>6.1589999999999998</v>
      </c>
      <c r="CO45" s="40">
        <v>6.1589999999999998</v>
      </c>
      <c r="CP45" s="40">
        <v>6.1589999999999998</v>
      </c>
      <c r="CQ45" s="40">
        <v>6.1589999999999998</v>
      </c>
      <c r="CR45" s="40">
        <v>6.1589999999999998</v>
      </c>
      <c r="CS45" s="40">
        <v>6.1589999999999998</v>
      </c>
      <c r="CT45" s="40">
        <v>6.1589999999999998</v>
      </c>
      <c r="CU45" s="40">
        <v>6.1589999999999998</v>
      </c>
      <c r="CV45" s="40">
        <v>6.1589999999999998</v>
      </c>
      <c r="CW45" s="40">
        <v>6.1589999999999998</v>
      </c>
      <c r="CX45" s="40">
        <v>6.1589999999999998</v>
      </c>
      <c r="CY45" s="40">
        <v>6.1589999999999998</v>
      </c>
      <c r="CZ45" s="40">
        <v>6.1589999999999998</v>
      </c>
      <c r="DA45" s="40">
        <v>6.1589999999999998</v>
      </c>
    </row>
    <row r="46" spans="1:105" s="3" customFormat="1" ht="27.75" customHeight="1" x14ac:dyDescent="0.2">
      <c r="A46" s="15" t="s">
        <v>54</v>
      </c>
      <c r="B46" s="15"/>
      <c r="C46" s="15"/>
      <c r="D46" s="15"/>
      <c r="E46" s="15"/>
      <c r="F46" s="15"/>
      <c r="G46" s="15"/>
      <c r="H46" s="16" t="s">
        <v>56</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t="s">
        <v>55</v>
      </c>
      <c r="AK46" s="18"/>
      <c r="AL46" s="18"/>
      <c r="AM46" s="18"/>
      <c r="AN46" s="18"/>
      <c r="AO46" s="18"/>
      <c r="AP46" s="18"/>
      <c r="AQ46" s="18"/>
      <c r="AR46" s="18"/>
      <c r="AS46" s="18"/>
      <c r="AT46" s="18"/>
      <c r="AU46" s="18"/>
      <c r="AV46" s="18"/>
      <c r="AW46" s="18"/>
      <c r="AX46" s="18"/>
      <c r="AY46" s="19"/>
      <c r="AZ46" s="30">
        <f>'[5]П1.4'!$E$21*1000</f>
        <v>50613.201000000001</v>
      </c>
      <c r="BA46" s="31">
        <f>'[6]П1.4'!$E$21*1000</f>
        <v>47249.866000000002</v>
      </c>
      <c r="BB46" s="31">
        <f>'[6]П1.4'!$E$21*1000</f>
        <v>47249.866000000002</v>
      </c>
      <c r="BC46" s="31">
        <f>'[6]П1.4'!$E$21*1000</f>
        <v>47249.866000000002</v>
      </c>
      <c r="BD46" s="31">
        <f>'[6]П1.4'!$E$21*1000</f>
        <v>47249.866000000002</v>
      </c>
      <c r="BE46" s="31">
        <f>'[6]П1.4'!$E$21*1000</f>
        <v>47249.866000000002</v>
      </c>
      <c r="BF46" s="31">
        <f>'[6]П1.4'!$E$21*1000</f>
        <v>47249.866000000002</v>
      </c>
      <c r="BG46" s="31">
        <f>'[6]П1.4'!$E$21*1000</f>
        <v>47249.866000000002</v>
      </c>
      <c r="BH46" s="31">
        <f>'[6]П1.4'!$E$21*1000</f>
        <v>47249.866000000002</v>
      </c>
      <c r="BI46" s="31">
        <f>'[6]П1.4'!$E$21*1000</f>
        <v>47249.866000000002</v>
      </c>
      <c r="BJ46" s="31">
        <f>'[6]П1.4'!$E$21*1000</f>
        <v>47249.866000000002</v>
      </c>
      <c r="BK46" s="31">
        <f>'[6]П1.4'!$E$21*1000</f>
        <v>47249.866000000002</v>
      </c>
      <c r="BL46" s="31">
        <f>'[6]П1.4'!$E$21*1000</f>
        <v>47249.866000000002</v>
      </c>
      <c r="BM46" s="31">
        <f>'[6]П1.4'!$E$21*1000</f>
        <v>47249.866000000002</v>
      </c>
      <c r="BN46" s="31">
        <f>'[6]П1.4'!$E$21*1000</f>
        <v>47249.866000000002</v>
      </c>
      <c r="BO46" s="31">
        <f>'[6]П1.4'!$E$21*1000</f>
        <v>47249.866000000002</v>
      </c>
      <c r="BP46" s="31">
        <f>'[6]П1.4'!$E$21*1000</f>
        <v>47249.866000000002</v>
      </c>
      <c r="BQ46" s="31">
        <f>'[6]П1.4'!$E$21*1000</f>
        <v>47249.866000000002</v>
      </c>
      <c r="BR46" s="31">
        <f>'[6]П1.4'!$E$21*1000</f>
        <v>47249.866000000002</v>
      </c>
      <c r="BS46" s="32">
        <f>'[6]П1.4'!$E$21*1000</f>
        <v>47249.866000000002</v>
      </c>
      <c r="BT46" s="30">
        <f>'[7]Передече Тюмень тариф 20г.'!$O$16*1000</f>
        <v>52850.176907983099</v>
      </c>
      <c r="BU46" s="31">
        <v>48830.75468125617</v>
      </c>
      <c r="BV46" s="31">
        <v>48830.75468125617</v>
      </c>
      <c r="BW46" s="31">
        <v>48830.75468125617</v>
      </c>
      <c r="BX46" s="31">
        <v>48830.75468125617</v>
      </c>
      <c r="BY46" s="31">
        <v>48830.75468125617</v>
      </c>
      <c r="BZ46" s="31">
        <v>48830.75468125617</v>
      </c>
      <c r="CA46" s="31">
        <v>48830.75468125617</v>
      </c>
      <c r="CB46" s="31">
        <v>48830.75468125617</v>
      </c>
      <c r="CC46" s="31">
        <v>48830.75468125617</v>
      </c>
      <c r="CD46" s="31">
        <v>48830.75468125617</v>
      </c>
      <c r="CE46" s="31">
        <v>48830.75468125617</v>
      </c>
      <c r="CF46" s="31">
        <v>48830.75468125617</v>
      </c>
      <c r="CG46" s="31">
        <v>48830.75468125617</v>
      </c>
      <c r="CH46" s="31">
        <v>48830.75468125617</v>
      </c>
      <c r="CI46" s="31">
        <v>48830.75468125617</v>
      </c>
      <c r="CJ46" s="31">
        <v>48830.75468125617</v>
      </c>
      <c r="CK46" s="30">
        <f>'[5]П1.4'!$J$21*1000</f>
        <v>48745.400999999991</v>
      </c>
      <c r="CL46" s="31">
        <v>52850.175999999992</v>
      </c>
      <c r="CM46" s="31">
        <v>52850.175999999992</v>
      </c>
      <c r="CN46" s="31">
        <v>52850.175999999992</v>
      </c>
      <c r="CO46" s="31">
        <v>52850.175999999992</v>
      </c>
      <c r="CP46" s="31">
        <v>52850.175999999992</v>
      </c>
      <c r="CQ46" s="31">
        <v>52850.175999999992</v>
      </c>
      <c r="CR46" s="31">
        <v>52850.175999999992</v>
      </c>
      <c r="CS46" s="31">
        <v>52850.175999999992</v>
      </c>
      <c r="CT46" s="31">
        <v>52850.175999999992</v>
      </c>
      <c r="CU46" s="31">
        <v>52850.175999999992</v>
      </c>
      <c r="CV46" s="31">
        <v>52850.175999999992</v>
      </c>
      <c r="CW46" s="31">
        <v>52850.175999999992</v>
      </c>
      <c r="CX46" s="31">
        <v>52850.175999999992</v>
      </c>
      <c r="CY46" s="31">
        <v>52850.175999999992</v>
      </c>
      <c r="CZ46" s="31">
        <v>52850.175999999992</v>
      </c>
      <c r="DA46" s="31">
        <v>52850.175999999992</v>
      </c>
    </row>
    <row r="47" spans="1:105" s="3" customFormat="1" ht="57" customHeight="1" x14ac:dyDescent="0.2">
      <c r="A47" s="15" t="s">
        <v>57</v>
      </c>
      <c r="B47" s="15"/>
      <c r="C47" s="15"/>
      <c r="D47" s="15"/>
      <c r="E47" s="15"/>
      <c r="F47" s="15"/>
      <c r="G47" s="15"/>
      <c r="H47" s="16" t="s">
        <v>58</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55</v>
      </c>
      <c r="AK47" s="18"/>
      <c r="AL47" s="18"/>
      <c r="AM47" s="18"/>
      <c r="AN47" s="18"/>
      <c r="AO47" s="18"/>
      <c r="AP47" s="18"/>
      <c r="AQ47" s="18"/>
      <c r="AR47" s="18"/>
      <c r="AS47" s="18"/>
      <c r="AT47" s="18"/>
      <c r="AU47" s="18"/>
      <c r="AV47" s="18"/>
      <c r="AW47" s="18"/>
      <c r="AX47" s="18"/>
      <c r="AY47" s="19"/>
      <c r="AZ47" s="17"/>
      <c r="BA47" s="18"/>
      <c r="BB47" s="18"/>
      <c r="BC47" s="18"/>
      <c r="BD47" s="18"/>
      <c r="BE47" s="18"/>
      <c r="BF47" s="18"/>
      <c r="BG47" s="18"/>
      <c r="BH47" s="18"/>
      <c r="BI47" s="18"/>
      <c r="BJ47" s="18"/>
      <c r="BK47" s="18"/>
      <c r="BL47" s="18"/>
      <c r="BM47" s="18"/>
      <c r="BN47" s="18"/>
      <c r="BO47" s="18"/>
      <c r="BP47" s="18"/>
      <c r="BQ47" s="18"/>
      <c r="BR47" s="18"/>
      <c r="BS47" s="19"/>
      <c r="BT47" s="17"/>
      <c r="BU47" s="18"/>
      <c r="BV47" s="18"/>
      <c r="BW47" s="18"/>
      <c r="BX47" s="18"/>
      <c r="BY47" s="18"/>
      <c r="BZ47" s="18"/>
      <c r="CA47" s="18"/>
      <c r="CB47" s="18"/>
      <c r="CC47" s="18"/>
      <c r="CD47" s="18"/>
      <c r="CE47" s="18"/>
      <c r="CF47" s="18"/>
      <c r="CG47" s="18"/>
      <c r="CH47" s="18"/>
      <c r="CI47" s="18"/>
      <c r="CJ47" s="19"/>
      <c r="CK47" s="17"/>
      <c r="CL47" s="18"/>
      <c r="CM47" s="18"/>
      <c r="CN47" s="18"/>
      <c r="CO47" s="18"/>
      <c r="CP47" s="18"/>
      <c r="CQ47" s="18"/>
      <c r="CR47" s="18"/>
      <c r="CS47" s="18"/>
      <c r="CT47" s="18"/>
      <c r="CU47" s="18"/>
      <c r="CV47" s="18"/>
      <c r="CW47" s="18"/>
      <c r="CX47" s="18"/>
      <c r="CY47" s="18"/>
      <c r="CZ47" s="18"/>
      <c r="DA47" s="18"/>
    </row>
    <row r="48" spans="1:105" s="3" customFormat="1" ht="27.75" customHeight="1" x14ac:dyDescent="0.2">
      <c r="A48" s="15" t="s">
        <v>59</v>
      </c>
      <c r="B48" s="15"/>
      <c r="C48" s="15"/>
      <c r="D48" s="15"/>
      <c r="E48" s="15"/>
      <c r="F48" s="15"/>
      <c r="G48" s="15"/>
      <c r="H48" s="16" t="s">
        <v>60</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t="s">
        <v>42</v>
      </c>
      <c r="AK48" s="18"/>
      <c r="AL48" s="18"/>
      <c r="AM48" s="18"/>
      <c r="AN48" s="18"/>
      <c r="AO48" s="18"/>
      <c r="AP48" s="18"/>
      <c r="AQ48" s="18"/>
      <c r="AR48" s="18"/>
      <c r="AS48" s="18"/>
      <c r="AT48" s="18"/>
      <c r="AU48" s="18"/>
      <c r="AV48" s="18"/>
      <c r="AW48" s="18"/>
      <c r="AX48" s="18"/>
      <c r="AY48" s="19"/>
      <c r="AZ48" s="36">
        <f>'[5]П1.4'!$E$19</f>
        <v>4.3399962237383967E-2</v>
      </c>
      <c r="BA48" s="37">
        <f>'[6]П1.5'!$E$19</f>
        <v>4.3393196087020004E-2</v>
      </c>
      <c r="BB48" s="37">
        <f>'[6]П1.5'!$E$19</f>
        <v>4.3393196087020004E-2</v>
      </c>
      <c r="BC48" s="37">
        <f>'[6]П1.5'!$E$19</f>
        <v>4.3393196087020004E-2</v>
      </c>
      <c r="BD48" s="37">
        <f>'[6]П1.5'!$E$19</f>
        <v>4.3393196087020004E-2</v>
      </c>
      <c r="BE48" s="37">
        <f>'[6]П1.5'!$E$19</f>
        <v>4.3393196087020004E-2</v>
      </c>
      <c r="BF48" s="37">
        <f>'[6]П1.5'!$E$19</f>
        <v>4.3393196087020004E-2</v>
      </c>
      <c r="BG48" s="37">
        <f>'[6]П1.5'!$E$19</f>
        <v>4.3393196087020004E-2</v>
      </c>
      <c r="BH48" s="37">
        <f>'[6]П1.5'!$E$19</f>
        <v>4.3393196087020004E-2</v>
      </c>
      <c r="BI48" s="37">
        <f>'[6]П1.5'!$E$19</f>
        <v>4.3393196087020004E-2</v>
      </c>
      <c r="BJ48" s="37">
        <f>'[6]П1.5'!$E$19</f>
        <v>4.3393196087020004E-2</v>
      </c>
      <c r="BK48" s="37">
        <f>'[6]П1.5'!$E$19</f>
        <v>4.3393196087020004E-2</v>
      </c>
      <c r="BL48" s="37">
        <f>'[6]П1.5'!$E$19</f>
        <v>4.3393196087020004E-2</v>
      </c>
      <c r="BM48" s="37">
        <f>'[6]П1.5'!$E$19</f>
        <v>4.3393196087020004E-2</v>
      </c>
      <c r="BN48" s="37">
        <f>'[6]П1.5'!$E$19</f>
        <v>4.3393196087020004E-2</v>
      </c>
      <c r="BO48" s="37">
        <f>'[6]П1.5'!$E$19</f>
        <v>4.3393196087020004E-2</v>
      </c>
      <c r="BP48" s="37">
        <f>'[6]П1.5'!$E$19</f>
        <v>4.3393196087020004E-2</v>
      </c>
      <c r="BQ48" s="37">
        <f>'[6]П1.5'!$E$19</f>
        <v>4.3393196087020004E-2</v>
      </c>
      <c r="BR48" s="37">
        <f>'[6]П1.5'!$E$19</f>
        <v>4.3393196087020004E-2</v>
      </c>
      <c r="BS48" s="38">
        <f>'[6]П1.5'!$E$19</f>
        <v>4.3393196087020004E-2</v>
      </c>
      <c r="BT48" s="36">
        <v>4.3400000000000001E-2</v>
      </c>
      <c r="BU48" s="37">
        <v>4.3400000000000001E-2</v>
      </c>
      <c r="BV48" s="37">
        <v>4.3400000000000001E-2</v>
      </c>
      <c r="BW48" s="37">
        <v>4.3400000000000001E-2</v>
      </c>
      <c r="BX48" s="37">
        <v>4.3400000000000001E-2</v>
      </c>
      <c r="BY48" s="37">
        <v>4.3400000000000001E-2</v>
      </c>
      <c r="BZ48" s="37">
        <v>4.3400000000000001E-2</v>
      </c>
      <c r="CA48" s="37">
        <v>4.3400000000000001E-2</v>
      </c>
      <c r="CB48" s="37">
        <v>4.3400000000000001E-2</v>
      </c>
      <c r="CC48" s="37">
        <v>4.3400000000000001E-2</v>
      </c>
      <c r="CD48" s="37">
        <v>4.3400000000000001E-2</v>
      </c>
      <c r="CE48" s="37">
        <v>4.3400000000000001E-2</v>
      </c>
      <c r="CF48" s="37">
        <v>4.3400000000000001E-2</v>
      </c>
      <c r="CG48" s="37">
        <v>4.3400000000000001E-2</v>
      </c>
      <c r="CH48" s="37">
        <v>4.3400000000000001E-2</v>
      </c>
      <c r="CI48" s="37">
        <v>4.3400000000000001E-2</v>
      </c>
      <c r="CJ48" s="37">
        <v>4.3400000000000001E-2</v>
      </c>
      <c r="CK48" s="36">
        <f>'[5]П1.4'!$J$19</f>
        <v>4.3399983991322978E-2</v>
      </c>
      <c r="CL48" s="37">
        <v>4.3400000000000001E-2</v>
      </c>
      <c r="CM48" s="37">
        <v>4.3400000000000001E-2</v>
      </c>
      <c r="CN48" s="37">
        <v>4.3400000000000001E-2</v>
      </c>
      <c r="CO48" s="37">
        <v>4.3400000000000001E-2</v>
      </c>
      <c r="CP48" s="37">
        <v>4.3400000000000001E-2</v>
      </c>
      <c r="CQ48" s="37">
        <v>4.3400000000000001E-2</v>
      </c>
      <c r="CR48" s="37">
        <v>4.3400000000000001E-2</v>
      </c>
      <c r="CS48" s="37">
        <v>4.3400000000000001E-2</v>
      </c>
      <c r="CT48" s="37">
        <v>4.3400000000000001E-2</v>
      </c>
      <c r="CU48" s="37">
        <v>4.3400000000000001E-2</v>
      </c>
      <c r="CV48" s="37">
        <v>4.3400000000000001E-2</v>
      </c>
      <c r="CW48" s="37">
        <v>4.3400000000000001E-2</v>
      </c>
      <c r="CX48" s="37">
        <v>4.3400000000000001E-2</v>
      </c>
      <c r="CY48" s="37">
        <v>4.3400000000000001E-2</v>
      </c>
      <c r="CZ48" s="37">
        <v>4.3400000000000001E-2</v>
      </c>
      <c r="DA48" s="37">
        <v>4.3400000000000001E-2</v>
      </c>
    </row>
    <row r="49" spans="1:126" s="3" customFormat="1" ht="103.5" customHeight="1" x14ac:dyDescent="0.2">
      <c r="A49" s="15" t="s">
        <v>61</v>
      </c>
      <c r="B49" s="15"/>
      <c r="C49" s="15"/>
      <c r="D49" s="15"/>
      <c r="E49" s="15"/>
      <c r="F49" s="15"/>
      <c r="G49" s="15"/>
      <c r="H49" s="16" t="s">
        <v>276</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8"/>
      <c r="AL49" s="18"/>
      <c r="AM49" s="18"/>
      <c r="AN49" s="18"/>
      <c r="AO49" s="18"/>
      <c r="AP49" s="18"/>
      <c r="AQ49" s="18"/>
      <c r="AR49" s="18"/>
      <c r="AS49" s="18"/>
      <c r="AT49" s="18"/>
      <c r="AU49" s="18"/>
      <c r="AV49" s="18"/>
      <c r="AW49" s="18"/>
      <c r="AX49" s="18"/>
      <c r="AY49" s="19"/>
      <c r="AZ49" s="27" t="s">
        <v>292</v>
      </c>
      <c r="BA49" s="28"/>
      <c r="BB49" s="28"/>
      <c r="BC49" s="28"/>
      <c r="BD49" s="28"/>
      <c r="BE49" s="28"/>
      <c r="BF49" s="28"/>
      <c r="BG49" s="28"/>
      <c r="BH49" s="28"/>
      <c r="BI49" s="28"/>
      <c r="BJ49" s="28"/>
      <c r="BK49" s="28"/>
      <c r="BL49" s="28"/>
      <c r="BM49" s="28"/>
      <c r="BN49" s="28"/>
      <c r="BO49" s="28"/>
      <c r="BP49" s="28"/>
      <c r="BQ49" s="28"/>
      <c r="BR49" s="28"/>
      <c r="BS49" s="29"/>
      <c r="BT49" s="27" t="s">
        <v>297</v>
      </c>
      <c r="BU49" s="28"/>
      <c r="BV49" s="28"/>
      <c r="BW49" s="28"/>
      <c r="BX49" s="28"/>
      <c r="BY49" s="28"/>
      <c r="BZ49" s="28"/>
      <c r="CA49" s="28"/>
      <c r="CB49" s="28"/>
      <c r="CC49" s="28"/>
      <c r="CD49" s="28"/>
      <c r="CE49" s="28"/>
      <c r="CF49" s="28"/>
      <c r="CG49" s="28"/>
      <c r="CH49" s="28"/>
      <c r="CI49" s="28"/>
      <c r="CJ49" s="29"/>
      <c r="CK49" s="27" t="s">
        <v>297</v>
      </c>
      <c r="CL49" s="28"/>
      <c r="CM49" s="28"/>
      <c r="CN49" s="28"/>
      <c r="CO49" s="28"/>
      <c r="CP49" s="28"/>
      <c r="CQ49" s="28"/>
      <c r="CR49" s="28"/>
      <c r="CS49" s="28"/>
      <c r="CT49" s="28"/>
      <c r="CU49" s="28"/>
      <c r="CV49" s="28"/>
      <c r="CW49" s="28"/>
      <c r="CX49" s="28"/>
      <c r="CY49" s="28"/>
      <c r="CZ49" s="28"/>
      <c r="DA49" s="29"/>
    </row>
    <row r="50" spans="1:126" s="3" customFormat="1" ht="66" customHeight="1" x14ac:dyDescent="0.2">
      <c r="A50" s="15" t="s">
        <v>62</v>
      </c>
      <c r="B50" s="15"/>
      <c r="C50" s="15"/>
      <c r="D50" s="15"/>
      <c r="E50" s="15"/>
      <c r="F50" s="15"/>
      <c r="G50" s="15"/>
      <c r="H50" s="16" t="s">
        <v>63</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50</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7"/>
      <c r="CL50" s="18"/>
      <c r="CM50" s="18"/>
      <c r="CN50" s="18"/>
      <c r="CO50" s="18"/>
      <c r="CP50" s="18"/>
      <c r="CQ50" s="18"/>
      <c r="CR50" s="18"/>
      <c r="CS50" s="18"/>
      <c r="CT50" s="18"/>
      <c r="CU50" s="18"/>
      <c r="CV50" s="18"/>
      <c r="CW50" s="18"/>
      <c r="CX50" s="18"/>
      <c r="CY50" s="18"/>
      <c r="CZ50" s="18"/>
      <c r="DA50" s="18"/>
    </row>
    <row r="51" spans="1:126" s="3" customFormat="1" ht="54" customHeight="1" x14ac:dyDescent="0.2">
      <c r="A51" s="15" t="s">
        <v>64</v>
      </c>
      <c r="B51" s="15"/>
      <c r="C51" s="15"/>
      <c r="D51" s="15"/>
      <c r="E51" s="15"/>
      <c r="F51" s="15"/>
      <c r="G51" s="15"/>
      <c r="H51" s="16" t="s">
        <v>65</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8"/>
      <c r="AL51" s="18"/>
      <c r="AM51" s="18"/>
      <c r="AN51" s="18"/>
      <c r="AO51" s="18"/>
      <c r="AP51" s="18"/>
      <c r="AQ51" s="18"/>
      <c r="AR51" s="18"/>
      <c r="AS51" s="18"/>
      <c r="AT51" s="18"/>
      <c r="AU51" s="18"/>
      <c r="AV51" s="18"/>
      <c r="AW51" s="18"/>
      <c r="AX51" s="18"/>
      <c r="AY51" s="19"/>
      <c r="AZ51" s="30">
        <f>AZ52+AZ57+AZ58</f>
        <v>16523.206952206143</v>
      </c>
      <c r="BA51" s="18"/>
      <c r="BB51" s="18"/>
      <c r="BC51" s="18"/>
      <c r="BD51" s="18"/>
      <c r="BE51" s="18"/>
      <c r="BF51" s="18"/>
      <c r="BG51" s="18"/>
      <c r="BH51" s="18"/>
      <c r="BI51" s="18"/>
      <c r="BJ51" s="18"/>
      <c r="BK51" s="18"/>
      <c r="BL51" s="18"/>
      <c r="BM51" s="18"/>
      <c r="BN51" s="18"/>
      <c r="BO51" s="18"/>
      <c r="BP51" s="18"/>
      <c r="BQ51" s="18"/>
      <c r="BR51" s="18"/>
      <c r="BS51" s="19"/>
      <c r="BT51" s="30">
        <f>BT52+BT57+BT58</f>
        <v>17862.424445974437</v>
      </c>
      <c r="BU51" s="18"/>
      <c r="BV51" s="18"/>
      <c r="BW51" s="18"/>
      <c r="BX51" s="18"/>
      <c r="BY51" s="18"/>
      <c r="BZ51" s="18"/>
      <c r="CA51" s="18"/>
      <c r="CB51" s="18"/>
      <c r="CC51" s="18"/>
      <c r="CD51" s="18"/>
      <c r="CE51" s="18"/>
      <c r="CF51" s="18"/>
      <c r="CG51" s="18"/>
      <c r="CH51" s="18"/>
      <c r="CI51" s="18"/>
      <c r="CJ51" s="19"/>
      <c r="CK51" s="30">
        <f>CK52+CK57+CK58</f>
        <v>22455.273062684217</v>
      </c>
      <c r="CL51" s="18"/>
      <c r="CM51" s="18"/>
      <c r="CN51" s="18"/>
      <c r="CO51" s="18"/>
      <c r="CP51" s="18"/>
      <c r="CQ51" s="18"/>
      <c r="CR51" s="18"/>
      <c r="CS51" s="18"/>
      <c r="CT51" s="18"/>
      <c r="CU51" s="18"/>
      <c r="CV51" s="18"/>
      <c r="CW51" s="18"/>
      <c r="CX51" s="18"/>
      <c r="CY51" s="18"/>
      <c r="CZ51" s="18"/>
      <c r="DA51" s="18"/>
      <c r="DQ51" s="13">
        <f>AZ51-'[8]сводный расчет'!$J$102</f>
        <v>0</v>
      </c>
      <c r="DR51" s="14">
        <f>BT51-'[8]сводный расчет'!$L$102</f>
        <v>0</v>
      </c>
      <c r="DS51" s="14">
        <f>CK51-'[8]сводный расчет'!$M$102</f>
        <v>0</v>
      </c>
      <c r="DT51" s="13"/>
      <c r="DU51" s="13">
        <f>BD51-'[8]сводный расчет'!$J$102</f>
        <v>-16523.206952206143</v>
      </c>
      <c r="DV51" s="13">
        <f>BE51-'[8]сводный расчет'!$J$102</f>
        <v>-16523.206952206143</v>
      </c>
    </row>
    <row r="52" spans="1:126" s="3" customFormat="1" ht="95.25" customHeight="1" x14ac:dyDescent="0.2">
      <c r="A52" s="15" t="s">
        <v>66</v>
      </c>
      <c r="B52" s="15"/>
      <c r="C52" s="15"/>
      <c r="D52" s="15"/>
      <c r="E52" s="15"/>
      <c r="F52" s="15"/>
      <c r="G52" s="15"/>
      <c r="H52" s="16" t="s">
        <v>275</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32</v>
      </c>
      <c r="AK52" s="18"/>
      <c r="AL52" s="18"/>
      <c r="AM52" s="18"/>
      <c r="AN52" s="18"/>
      <c r="AO52" s="18"/>
      <c r="AP52" s="18"/>
      <c r="AQ52" s="18"/>
      <c r="AR52" s="18"/>
      <c r="AS52" s="18"/>
      <c r="AT52" s="18"/>
      <c r="AU52" s="18"/>
      <c r="AV52" s="18"/>
      <c r="AW52" s="18"/>
      <c r="AX52" s="18"/>
      <c r="AY52" s="19"/>
      <c r="AZ52" s="30">
        <f>'[8]сводный расчет'!$J$43</f>
        <v>13906.661125754506</v>
      </c>
      <c r="BA52" s="31">
        <f>'[9]сводный расчет'!$G$43</f>
        <v>12759.896779056549</v>
      </c>
      <c r="BB52" s="31">
        <f>'[9]сводный расчет'!$G$43</f>
        <v>12759.896779056549</v>
      </c>
      <c r="BC52" s="31">
        <f>'[9]сводный расчет'!$G$43</f>
        <v>12759.896779056549</v>
      </c>
      <c r="BD52" s="31">
        <f>'[9]сводный расчет'!$G$43</f>
        <v>12759.896779056549</v>
      </c>
      <c r="BE52" s="31">
        <f>'[9]сводный расчет'!$G$43</f>
        <v>12759.896779056549</v>
      </c>
      <c r="BF52" s="31">
        <f>'[9]сводный расчет'!$G$43</f>
        <v>12759.896779056549</v>
      </c>
      <c r="BG52" s="31">
        <f>'[9]сводный расчет'!$G$43</f>
        <v>12759.896779056549</v>
      </c>
      <c r="BH52" s="31">
        <f>'[9]сводный расчет'!$G$43</f>
        <v>12759.896779056549</v>
      </c>
      <c r="BI52" s="31">
        <f>'[9]сводный расчет'!$G$43</f>
        <v>12759.896779056549</v>
      </c>
      <c r="BJ52" s="31">
        <f>'[9]сводный расчет'!$G$43</f>
        <v>12759.896779056549</v>
      </c>
      <c r="BK52" s="31">
        <f>'[9]сводный расчет'!$G$43</f>
        <v>12759.896779056549</v>
      </c>
      <c r="BL52" s="31">
        <f>'[9]сводный расчет'!$G$43</f>
        <v>12759.896779056549</v>
      </c>
      <c r="BM52" s="31">
        <f>'[9]сводный расчет'!$G$43</f>
        <v>12759.896779056549</v>
      </c>
      <c r="BN52" s="31">
        <f>'[9]сводный расчет'!$G$43</f>
        <v>12759.896779056549</v>
      </c>
      <c r="BO52" s="31">
        <f>'[9]сводный расчет'!$G$43</f>
        <v>12759.896779056549</v>
      </c>
      <c r="BP52" s="31">
        <f>'[9]сводный расчет'!$G$43</f>
        <v>12759.896779056549</v>
      </c>
      <c r="BQ52" s="31">
        <f>'[9]сводный расчет'!$G$43</f>
        <v>12759.896779056549</v>
      </c>
      <c r="BR52" s="31">
        <f>'[9]сводный расчет'!$G$43</f>
        <v>12759.896779056549</v>
      </c>
      <c r="BS52" s="32">
        <f>'[9]сводный расчет'!$G$43</f>
        <v>12759.896779056549</v>
      </c>
      <c r="BT52" s="30">
        <f>'[8]сводный расчет'!$L$43</f>
        <v>14177.513815526103</v>
      </c>
      <c r="BU52" s="31">
        <f>'[9]сводный расчет'!$I$43</f>
        <v>14190.285072090985</v>
      </c>
      <c r="BV52" s="31">
        <f>'[9]сводный расчет'!$I$43</f>
        <v>14190.285072090985</v>
      </c>
      <c r="BW52" s="31">
        <f>'[9]сводный расчет'!$I$43</f>
        <v>14190.285072090985</v>
      </c>
      <c r="BX52" s="31">
        <f>'[9]сводный расчет'!$I$43</f>
        <v>14190.285072090985</v>
      </c>
      <c r="BY52" s="31">
        <f>'[9]сводный расчет'!$I$43</f>
        <v>14190.285072090985</v>
      </c>
      <c r="BZ52" s="31">
        <f>'[9]сводный расчет'!$I$43</f>
        <v>14190.285072090985</v>
      </c>
      <c r="CA52" s="31">
        <f>'[9]сводный расчет'!$I$43</f>
        <v>14190.285072090985</v>
      </c>
      <c r="CB52" s="31">
        <f>'[9]сводный расчет'!$I$43</f>
        <v>14190.285072090985</v>
      </c>
      <c r="CC52" s="31">
        <f>'[9]сводный расчет'!$I$43</f>
        <v>14190.285072090985</v>
      </c>
      <c r="CD52" s="31">
        <f>'[9]сводный расчет'!$I$43</f>
        <v>14190.285072090985</v>
      </c>
      <c r="CE52" s="31">
        <f>'[9]сводный расчет'!$I$43</f>
        <v>14190.285072090985</v>
      </c>
      <c r="CF52" s="31">
        <f>'[9]сводный расчет'!$I$43</f>
        <v>14190.285072090985</v>
      </c>
      <c r="CG52" s="31">
        <f>'[9]сводный расчет'!$I$43</f>
        <v>14190.285072090985</v>
      </c>
      <c r="CH52" s="31">
        <f>'[9]сводный расчет'!$I$43</f>
        <v>14190.285072090985</v>
      </c>
      <c r="CI52" s="31">
        <f>'[9]сводный расчет'!$I$43</f>
        <v>14190.285072090985</v>
      </c>
      <c r="CJ52" s="32">
        <f>'[9]сводный расчет'!$I$43</f>
        <v>14190.285072090985</v>
      </c>
      <c r="CK52" s="30">
        <f>'[8]сводный расчет'!$M$43</f>
        <v>21794.805351442697</v>
      </c>
      <c r="CL52" s="31">
        <f>'[9]сводный расчет'!$K$43</f>
        <v>14232.572121605817</v>
      </c>
      <c r="CM52" s="31">
        <f>'[9]сводный расчет'!$K$43</f>
        <v>14232.572121605817</v>
      </c>
      <c r="CN52" s="31">
        <f>'[9]сводный расчет'!$K$43</f>
        <v>14232.572121605817</v>
      </c>
      <c r="CO52" s="31">
        <f>'[9]сводный расчет'!$K$43</f>
        <v>14232.572121605817</v>
      </c>
      <c r="CP52" s="31">
        <f>'[9]сводный расчет'!$K$43</f>
        <v>14232.572121605817</v>
      </c>
      <c r="CQ52" s="31">
        <f>'[9]сводный расчет'!$K$43</f>
        <v>14232.572121605817</v>
      </c>
      <c r="CR52" s="31">
        <f>'[9]сводный расчет'!$K$43</f>
        <v>14232.572121605817</v>
      </c>
      <c r="CS52" s="31">
        <f>'[9]сводный расчет'!$K$43</f>
        <v>14232.572121605817</v>
      </c>
      <c r="CT52" s="31">
        <f>'[9]сводный расчет'!$K$43</f>
        <v>14232.572121605817</v>
      </c>
      <c r="CU52" s="31">
        <f>'[9]сводный расчет'!$K$43</f>
        <v>14232.572121605817</v>
      </c>
      <c r="CV52" s="31">
        <f>'[9]сводный расчет'!$K$43</f>
        <v>14232.572121605817</v>
      </c>
      <c r="CW52" s="31">
        <f>'[9]сводный расчет'!$K$43</f>
        <v>14232.572121605817</v>
      </c>
      <c r="CX52" s="31">
        <f>'[9]сводный расчет'!$K$43</f>
        <v>14232.572121605817</v>
      </c>
      <c r="CY52" s="31">
        <f>'[9]сводный расчет'!$K$43</f>
        <v>14232.572121605817</v>
      </c>
      <c r="CZ52" s="31">
        <f>'[9]сводный расчет'!$K$43</f>
        <v>14232.572121605817</v>
      </c>
      <c r="DA52" s="31">
        <f>'[9]сводный расчет'!$K$43</f>
        <v>14232.572121605817</v>
      </c>
    </row>
    <row r="53" spans="1:126" s="3" customFormat="1" ht="15" customHeight="1" x14ac:dyDescent="0.2">
      <c r="A53" s="15"/>
      <c r="B53" s="15"/>
      <c r="C53" s="15"/>
      <c r="D53" s="15"/>
      <c r="E53" s="15"/>
      <c r="F53" s="15"/>
      <c r="G53" s="15"/>
      <c r="H53" s="16" t="s">
        <v>67</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17"/>
      <c r="BU53" s="18"/>
      <c r="BV53" s="18"/>
      <c r="BW53" s="18"/>
      <c r="BX53" s="18"/>
      <c r="BY53" s="18"/>
      <c r="BZ53" s="18"/>
      <c r="CA53" s="18"/>
      <c r="CB53" s="18"/>
      <c r="CC53" s="18"/>
      <c r="CD53" s="18"/>
      <c r="CE53" s="18"/>
      <c r="CF53" s="18"/>
      <c r="CG53" s="18"/>
      <c r="CH53" s="18"/>
      <c r="CI53" s="18"/>
      <c r="CJ53" s="19"/>
      <c r="CK53" s="17"/>
      <c r="CL53" s="18"/>
      <c r="CM53" s="18"/>
      <c r="CN53" s="18"/>
      <c r="CO53" s="18"/>
      <c r="CP53" s="18"/>
      <c r="CQ53" s="18"/>
      <c r="CR53" s="18"/>
      <c r="CS53" s="18"/>
      <c r="CT53" s="18"/>
      <c r="CU53" s="18"/>
      <c r="CV53" s="18"/>
      <c r="CW53" s="18"/>
      <c r="CX53" s="18"/>
      <c r="CY53" s="18"/>
      <c r="CZ53" s="18"/>
      <c r="DA53" s="18"/>
    </row>
    <row r="54" spans="1:126" s="3" customFormat="1" ht="15" customHeight="1" x14ac:dyDescent="0.2">
      <c r="A54" s="15"/>
      <c r="B54" s="15"/>
      <c r="C54" s="15"/>
      <c r="D54" s="15"/>
      <c r="E54" s="15"/>
      <c r="F54" s="15"/>
      <c r="G54" s="15"/>
      <c r="H54" s="16" t="s">
        <v>68</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8"/>
      <c r="AL54" s="18"/>
      <c r="AM54" s="18"/>
      <c r="AN54" s="18"/>
      <c r="AO54" s="18"/>
      <c r="AP54" s="18"/>
      <c r="AQ54" s="18"/>
      <c r="AR54" s="18"/>
      <c r="AS54" s="18"/>
      <c r="AT54" s="18"/>
      <c r="AU54" s="18"/>
      <c r="AV54" s="18"/>
      <c r="AW54" s="18"/>
      <c r="AX54" s="18"/>
      <c r="AY54" s="19"/>
      <c r="AZ54" s="30">
        <f>'[8]сводный расчет'!$J$23</f>
        <v>7254.3176700000004</v>
      </c>
      <c r="BA54" s="31">
        <f>'[9]сводный расчет'!$G$43</f>
        <v>12759.896779056549</v>
      </c>
      <c r="BB54" s="31">
        <f>'[9]сводный расчет'!$G$43</f>
        <v>12759.896779056549</v>
      </c>
      <c r="BC54" s="31">
        <f>'[9]сводный расчет'!$G$43</f>
        <v>12759.896779056549</v>
      </c>
      <c r="BD54" s="31">
        <f>'[9]сводный расчет'!$G$43</f>
        <v>12759.896779056549</v>
      </c>
      <c r="BE54" s="31">
        <f>'[9]сводный расчет'!$G$43</f>
        <v>12759.896779056549</v>
      </c>
      <c r="BF54" s="31">
        <f>'[9]сводный расчет'!$G$43</f>
        <v>12759.896779056549</v>
      </c>
      <c r="BG54" s="31">
        <f>'[9]сводный расчет'!$G$43</f>
        <v>12759.896779056549</v>
      </c>
      <c r="BH54" s="31">
        <f>'[9]сводный расчет'!$G$43</f>
        <v>12759.896779056549</v>
      </c>
      <c r="BI54" s="31">
        <f>'[9]сводный расчет'!$G$43</f>
        <v>12759.896779056549</v>
      </c>
      <c r="BJ54" s="31">
        <f>'[9]сводный расчет'!$G$43</f>
        <v>12759.896779056549</v>
      </c>
      <c r="BK54" s="31">
        <f>'[9]сводный расчет'!$G$43</f>
        <v>12759.896779056549</v>
      </c>
      <c r="BL54" s="31">
        <f>'[9]сводный расчет'!$G$43</f>
        <v>12759.896779056549</v>
      </c>
      <c r="BM54" s="31">
        <f>'[9]сводный расчет'!$G$43</f>
        <v>12759.896779056549</v>
      </c>
      <c r="BN54" s="31">
        <f>'[9]сводный расчет'!$G$43</f>
        <v>12759.896779056549</v>
      </c>
      <c r="BO54" s="31">
        <f>'[9]сводный расчет'!$G$43</f>
        <v>12759.896779056549</v>
      </c>
      <c r="BP54" s="31">
        <f>'[9]сводный расчет'!$G$43</f>
        <v>12759.896779056549</v>
      </c>
      <c r="BQ54" s="31">
        <f>'[9]сводный расчет'!$G$43</f>
        <v>12759.896779056549</v>
      </c>
      <c r="BR54" s="31">
        <f>'[9]сводный расчет'!$G$43</f>
        <v>12759.896779056549</v>
      </c>
      <c r="BS54" s="32">
        <f>'[9]сводный расчет'!$G$43</f>
        <v>12759.896779056549</v>
      </c>
      <c r="BT54" s="30">
        <f>'[8]сводный расчет'!$L$23</f>
        <v>8383.7878029491603</v>
      </c>
      <c r="BU54" s="31">
        <f>'[9]сводный расчет'!$I$43</f>
        <v>14190.285072090985</v>
      </c>
      <c r="BV54" s="31">
        <f>'[9]сводный расчет'!$I$43</f>
        <v>14190.285072090985</v>
      </c>
      <c r="BW54" s="31">
        <f>'[9]сводный расчет'!$I$43</f>
        <v>14190.285072090985</v>
      </c>
      <c r="BX54" s="31">
        <f>'[9]сводный расчет'!$I$43</f>
        <v>14190.285072090985</v>
      </c>
      <c r="BY54" s="31">
        <f>'[9]сводный расчет'!$I$43</f>
        <v>14190.285072090985</v>
      </c>
      <c r="BZ54" s="31">
        <f>'[9]сводный расчет'!$I$43</f>
        <v>14190.285072090985</v>
      </c>
      <c r="CA54" s="31">
        <f>'[9]сводный расчет'!$I$43</f>
        <v>14190.285072090985</v>
      </c>
      <c r="CB54" s="31">
        <f>'[9]сводный расчет'!$I$43</f>
        <v>14190.285072090985</v>
      </c>
      <c r="CC54" s="31">
        <f>'[9]сводный расчет'!$I$43</f>
        <v>14190.285072090985</v>
      </c>
      <c r="CD54" s="31">
        <f>'[9]сводный расчет'!$I$43</f>
        <v>14190.285072090985</v>
      </c>
      <c r="CE54" s="31">
        <f>'[9]сводный расчет'!$I$43</f>
        <v>14190.285072090985</v>
      </c>
      <c r="CF54" s="31">
        <f>'[9]сводный расчет'!$I$43</f>
        <v>14190.285072090985</v>
      </c>
      <c r="CG54" s="31">
        <f>'[9]сводный расчет'!$I$43</f>
        <v>14190.285072090985</v>
      </c>
      <c r="CH54" s="31">
        <f>'[9]сводный расчет'!$I$43</f>
        <v>14190.285072090985</v>
      </c>
      <c r="CI54" s="31">
        <f>'[9]сводный расчет'!$I$43</f>
        <v>14190.285072090985</v>
      </c>
      <c r="CJ54" s="32">
        <f>'[9]сводный расчет'!$I$43</f>
        <v>14190.285072090985</v>
      </c>
      <c r="CK54" s="30">
        <f>'[8]сводный расчет'!$M$23</f>
        <v>8473.1669088956078</v>
      </c>
      <c r="CL54" s="31">
        <f>'[9]сводный расчет'!$K$43</f>
        <v>14232.572121605817</v>
      </c>
      <c r="CM54" s="31">
        <f>'[9]сводный расчет'!$K$43</f>
        <v>14232.572121605817</v>
      </c>
      <c r="CN54" s="31">
        <f>'[9]сводный расчет'!$K$43</f>
        <v>14232.572121605817</v>
      </c>
      <c r="CO54" s="31">
        <f>'[9]сводный расчет'!$K$43</f>
        <v>14232.572121605817</v>
      </c>
      <c r="CP54" s="31">
        <f>'[9]сводный расчет'!$K$43</f>
        <v>14232.572121605817</v>
      </c>
      <c r="CQ54" s="31">
        <f>'[9]сводный расчет'!$K$43</f>
        <v>14232.572121605817</v>
      </c>
      <c r="CR54" s="31">
        <f>'[9]сводный расчет'!$K$43</f>
        <v>14232.572121605817</v>
      </c>
      <c r="CS54" s="31">
        <f>'[9]сводный расчет'!$K$43</f>
        <v>14232.572121605817</v>
      </c>
      <c r="CT54" s="31">
        <f>'[9]сводный расчет'!$K$43</f>
        <v>14232.572121605817</v>
      </c>
      <c r="CU54" s="31">
        <f>'[9]сводный расчет'!$K$43</f>
        <v>14232.572121605817</v>
      </c>
      <c r="CV54" s="31">
        <f>'[9]сводный расчет'!$K$43</f>
        <v>14232.572121605817</v>
      </c>
      <c r="CW54" s="31">
        <f>'[9]сводный расчет'!$K$43</f>
        <v>14232.572121605817</v>
      </c>
      <c r="CX54" s="31">
        <f>'[9]сводный расчет'!$K$43</f>
        <v>14232.572121605817</v>
      </c>
      <c r="CY54" s="31">
        <f>'[9]сводный расчет'!$K$43</f>
        <v>14232.572121605817</v>
      </c>
      <c r="CZ54" s="31">
        <f>'[9]сводный расчет'!$K$43</f>
        <v>14232.572121605817</v>
      </c>
      <c r="DA54" s="31">
        <f>'[9]сводный расчет'!$K$43</f>
        <v>14232.572121605817</v>
      </c>
    </row>
    <row r="55" spans="1:126" s="3" customFormat="1" ht="15" customHeight="1" x14ac:dyDescent="0.2">
      <c r="A55" s="15"/>
      <c r="B55" s="15"/>
      <c r="C55" s="15"/>
      <c r="D55" s="15"/>
      <c r="E55" s="15"/>
      <c r="F55" s="15"/>
      <c r="G55" s="15"/>
      <c r="H55" s="16" t="s">
        <v>69</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8"/>
      <c r="AL55" s="18"/>
      <c r="AM55" s="18"/>
      <c r="AN55" s="18"/>
      <c r="AO55" s="18"/>
      <c r="AP55" s="18"/>
      <c r="AQ55" s="18"/>
      <c r="AR55" s="18"/>
      <c r="AS55" s="18"/>
      <c r="AT55" s="18"/>
      <c r="AU55" s="18"/>
      <c r="AV55" s="18"/>
      <c r="AW55" s="18"/>
      <c r="AX55" s="18"/>
      <c r="AY55" s="19"/>
      <c r="AZ55" s="17"/>
      <c r="BA55" s="18"/>
      <c r="BB55" s="18"/>
      <c r="BC55" s="18"/>
      <c r="BD55" s="18"/>
      <c r="BE55" s="18"/>
      <c r="BF55" s="18"/>
      <c r="BG55" s="18"/>
      <c r="BH55" s="18"/>
      <c r="BI55" s="18"/>
      <c r="BJ55" s="18"/>
      <c r="BK55" s="18"/>
      <c r="BL55" s="18"/>
      <c r="BM55" s="18"/>
      <c r="BN55" s="18"/>
      <c r="BO55" s="18"/>
      <c r="BP55" s="18"/>
      <c r="BQ55" s="18"/>
      <c r="BR55" s="18"/>
      <c r="BS55" s="19"/>
      <c r="BT55" s="17"/>
      <c r="BU55" s="18"/>
      <c r="BV55" s="18"/>
      <c r="BW55" s="18"/>
      <c r="BX55" s="18"/>
      <c r="BY55" s="18"/>
      <c r="BZ55" s="18"/>
      <c r="CA55" s="18"/>
      <c r="CB55" s="18"/>
      <c r="CC55" s="18"/>
      <c r="CD55" s="18"/>
      <c r="CE55" s="18"/>
      <c r="CF55" s="18"/>
      <c r="CG55" s="18"/>
      <c r="CH55" s="18"/>
      <c r="CI55" s="18"/>
      <c r="CJ55" s="19"/>
      <c r="CK55" s="17"/>
      <c r="CL55" s="18"/>
      <c r="CM55" s="18"/>
      <c r="CN55" s="18"/>
      <c r="CO55" s="18"/>
      <c r="CP55" s="18"/>
      <c r="CQ55" s="18"/>
      <c r="CR55" s="18"/>
      <c r="CS55" s="18"/>
      <c r="CT55" s="18"/>
      <c r="CU55" s="18"/>
      <c r="CV55" s="18"/>
      <c r="CW55" s="18"/>
      <c r="CX55" s="18"/>
      <c r="CY55" s="18"/>
      <c r="CZ55" s="18"/>
      <c r="DA55" s="18"/>
    </row>
    <row r="56" spans="1:126" s="3" customFormat="1" ht="15" customHeight="1" x14ac:dyDescent="0.2">
      <c r="A56" s="15"/>
      <c r="B56" s="15"/>
      <c r="C56" s="15"/>
      <c r="D56" s="15"/>
      <c r="E56" s="15"/>
      <c r="F56" s="15"/>
      <c r="G56" s="15"/>
      <c r="H56" s="16" t="s">
        <v>70</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8"/>
      <c r="AL56" s="18"/>
      <c r="AM56" s="18"/>
      <c r="AN56" s="18"/>
      <c r="AO56" s="18"/>
      <c r="AP56" s="18"/>
      <c r="AQ56" s="18"/>
      <c r="AR56" s="18"/>
      <c r="AS56" s="18"/>
      <c r="AT56" s="18"/>
      <c r="AU56" s="18"/>
      <c r="AV56" s="18"/>
      <c r="AW56" s="18"/>
      <c r="AX56" s="18"/>
      <c r="AY56" s="19"/>
      <c r="AZ56" s="30">
        <f>'[8]сводный расчет'!$J$20</f>
        <v>2518.8886200000006</v>
      </c>
      <c r="BA56" s="31">
        <f>'[9]сводный расчет'!$G$43</f>
        <v>12759.896779056549</v>
      </c>
      <c r="BB56" s="31">
        <f>'[9]сводный расчет'!$G$43</f>
        <v>12759.896779056549</v>
      </c>
      <c r="BC56" s="31">
        <f>'[9]сводный расчет'!$G$43</f>
        <v>12759.896779056549</v>
      </c>
      <c r="BD56" s="31">
        <f>'[9]сводный расчет'!$G$43</f>
        <v>12759.896779056549</v>
      </c>
      <c r="BE56" s="31">
        <f>'[9]сводный расчет'!$G$43</f>
        <v>12759.896779056549</v>
      </c>
      <c r="BF56" s="31">
        <f>'[9]сводный расчет'!$G$43</f>
        <v>12759.896779056549</v>
      </c>
      <c r="BG56" s="31">
        <f>'[9]сводный расчет'!$G$43</f>
        <v>12759.896779056549</v>
      </c>
      <c r="BH56" s="31">
        <f>'[9]сводный расчет'!$G$43</f>
        <v>12759.896779056549</v>
      </c>
      <c r="BI56" s="31">
        <f>'[9]сводный расчет'!$G$43</f>
        <v>12759.896779056549</v>
      </c>
      <c r="BJ56" s="31">
        <f>'[9]сводный расчет'!$G$43</f>
        <v>12759.896779056549</v>
      </c>
      <c r="BK56" s="31">
        <f>'[9]сводный расчет'!$G$43</f>
        <v>12759.896779056549</v>
      </c>
      <c r="BL56" s="31">
        <f>'[9]сводный расчет'!$G$43</f>
        <v>12759.896779056549</v>
      </c>
      <c r="BM56" s="31">
        <f>'[9]сводный расчет'!$G$43</f>
        <v>12759.896779056549</v>
      </c>
      <c r="BN56" s="31">
        <f>'[9]сводный расчет'!$G$43</f>
        <v>12759.896779056549</v>
      </c>
      <c r="BO56" s="31">
        <f>'[9]сводный расчет'!$G$43</f>
        <v>12759.896779056549</v>
      </c>
      <c r="BP56" s="31">
        <f>'[9]сводный расчет'!$G$43</f>
        <v>12759.896779056549</v>
      </c>
      <c r="BQ56" s="31">
        <f>'[9]сводный расчет'!$G$43</f>
        <v>12759.896779056549</v>
      </c>
      <c r="BR56" s="31">
        <f>'[9]сводный расчет'!$G$43</f>
        <v>12759.896779056549</v>
      </c>
      <c r="BS56" s="32">
        <f>'[9]сводный расчет'!$G$43</f>
        <v>12759.896779056549</v>
      </c>
      <c r="BT56" s="30">
        <f>'[8]сводный расчет'!$L$20</f>
        <v>1811.3691102744147</v>
      </c>
      <c r="BU56" s="31">
        <f>'[9]сводный расчет'!$I$43</f>
        <v>14190.285072090985</v>
      </c>
      <c r="BV56" s="31">
        <f>'[9]сводный расчет'!$I$43</f>
        <v>14190.285072090985</v>
      </c>
      <c r="BW56" s="31">
        <f>'[9]сводный расчет'!$I$43</f>
        <v>14190.285072090985</v>
      </c>
      <c r="BX56" s="31">
        <f>'[9]сводный расчет'!$I$43</f>
        <v>14190.285072090985</v>
      </c>
      <c r="BY56" s="31">
        <f>'[9]сводный расчет'!$I$43</f>
        <v>14190.285072090985</v>
      </c>
      <c r="BZ56" s="31">
        <f>'[9]сводный расчет'!$I$43</f>
        <v>14190.285072090985</v>
      </c>
      <c r="CA56" s="31">
        <f>'[9]сводный расчет'!$I$43</f>
        <v>14190.285072090985</v>
      </c>
      <c r="CB56" s="31">
        <f>'[9]сводный расчет'!$I$43</f>
        <v>14190.285072090985</v>
      </c>
      <c r="CC56" s="31">
        <f>'[9]сводный расчет'!$I$43</f>
        <v>14190.285072090985</v>
      </c>
      <c r="CD56" s="31">
        <f>'[9]сводный расчет'!$I$43</f>
        <v>14190.285072090985</v>
      </c>
      <c r="CE56" s="31">
        <f>'[9]сводный расчет'!$I$43</f>
        <v>14190.285072090985</v>
      </c>
      <c r="CF56" s="31">
        <f>'[9]сводный расчет'!$I$43</f>
        <v>14190.285072090985</v>
      </c>
      <c r="CG56" s="31">
        <f>'[9]сводный расчет'!$I$43</f>
        <v>14190.285072090985</v>
      </c>
      <c r="CH56" s="31">
        <f>'[9]сводный расчет'!$I$43</f>
        <v>14190.285072090985</v>
      </c>
      <c r="CI56" s="31">
        <f>'[9]сводный расчет'!$I$43</f>
        <v>14190.285072090985</v>
      </c>
      <c r="CJ56" s="32">
        <f>'[9]сводный расчет'!$I$43</f>
        <v>14190.285072090985</v>
      </c>
      <c r="CK56" s="30">
        <f>'[8]сводный расчет'!$M$20</f>
        <v>8226.1747118751719</v>
      </c>
      <c r="CL56" s="31">
        <f>'[9]сводный расчет'!$K$43</f>
        <v>14232.572121605817</v>
      </c>
      <c r="CM56" s="31">
        <f>'[9]сводный расчет'!$K$43</f>
        <v>14232.572121605817</v>
      </c>
      <c r="CN56" s="31">
        <f>'[9]сводный расчет'!$K$43</f>
        <v>14232.572121605817</v>
      </c>
      <c r="CO56" s="31">
        <f>'[9]сводный расчет'!$K$43</f>
        <v>14232.572121605817</v>
      </c>
      <c r="CP56" s="31">
        <f>'[9]сводный расчет'!$K$43</f>
        <v>14232.572121605817</v>
      </c>
      <c r="CQ56" s="31">
        <f>'[9]сводный расчет'!$K$43</f>
        <v>14232.572121605817</v>
      </c>
      <c r="CR56" s="31">
        <f>'[9]сводный расчет'!$K$43</f>
        <v>14232.572121605817</v>
      </c>
      <c r="CS56" s="31">
        <f>'[9]сводный расчет'!$K$43</f>
        <v>14232.572121605817</v>
      </c>
      <c r="CT56" s="31">
        <f>'[9]сводный расчет'!$K$43</f>
        <v>14232.572121605817</v>
      </c>
      <c r="CU56" s="31">
        <f>'[9]сводный расчет'!$K$43</f>
        <v>14232.572121605817</v>
      </c>
      <c r="CV56" s="31">
        <f>'[9]сводный расчет'!$K$43</f>
        <v>14232.572121605817</v>
      </c>
      <c r="CW56" s="31">
        <f>'[9]сводный расчет'!$K$43</f>
        <v>14232.572121605817</v>
      </c>
      <c r="CX56" s="31">
        <f>'[9]сводный расчет'!$K$43</f>
        <v>14232.572121605817</v>
      </c>
      <c r="CY56" s="31">
        <f>'[9]сводный расчет'!$K$43</f>
        <v>14232.572121605817</v>
      </c>
      <c r="CZ56" s="31">
        <f>'[9]сводный расчет'!$K$43</f>
        <v>14232.572121605817</v>
      </c>
      <c r="DA56" s="31">
        <f>'[9]сводный расчет'!$K$43</f>
        <v>14232.572121605817</v>
      </c>
    </row>
    <row r="57" spans="1:126" s="3" customFormat="1" ht="69.75" customHeight="1" x14ac:dyDescent="0.2">
      <c r="A57" s="15" t="s">
        <v>71</v>
      </c>
      <c r="B57" s="15"/>
      <c r="C57" s="15"/>
      <c r="D57" s="15"/>
      <c r="E57" s="15"/>
      <c r="F57" s="15"/>
      <c r="G57" s="15"/>
      <c r="H57" s="16" t="s">
        <v>277</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32</v>
      </c>
      <c r="AK57" s="18"/>
      <c r="AL57" s="18"/>
      <c r="AM57" s="18"/>
      <c r="AN57" s="18"/>
      <c r="AO57" s="18"/>
      <c r="AP57" s="18"/>
      <c r="AQ57" s="18"/>
      <c r="AR57" s="18"/>
      <c r="AS57" s="18"/>
      <c r="AT57" s="18"/>
      <c r="AU57" s="18"/>
      <c r="AV57" s="18"/>
      <c r="AW57" s="18"/>
      <c r="AX57" s="18"/>
      <c r="AY57" s="19"/>
      <c r="AZ57" s="30">
        <f>'[8]сводный расчет'!$J$93</f>
        <v>2616.5458264516383</v>
      </c>
      <c r="BA57" s="31">
        <f>'[9]сводный расчет'!$G$43</f>
        <v>12759.896779056549</v>
      </c>
      <c r="BB57" s="31">
        <f>'[9]сводный расчет'!$G$43</f>
        <v>12759.896779056549</v>
      </c>
      <c r="BC57" s="31">
        <f>'[9]сводный расчет'!$G$43</f>
        <v>12759.896779056549</v>
      </c>
      <c r="BD57" s="31">
        <f>'[9]сводный расчет'!$G$43</f>
        <v>12759.896779056549</v>
      </c>
      <c r="BE57" s="31">
        <f>'[9]сводный расчет'!$G$43</f>
        <v>12759.896779056549</v>
      </c>
      <c r="BF57" s="31">
        <f>'[9]сводный расчет'!$G$43</f>
        <v>12759.896779056549</v>
      </c>
      <c r="BG57" s="31">
        <f>'[9]сводный расчет'!$G$43</f>
        <v>12759.896779056549</v>
      </c>
      <c r="BH57" s="31">
        <f>'[9]сводный расчет'!$G$43</f>
        <v>12759.896779056549</v>
      </c>
      <c r="BI57" s="31">
        <f>'[9]сводный расчет'!$G$43</f>
        <v>12759.896779056549</v>
      </c>
      <c r="BJ57" s="31">
        <f>'[9]сводный расчет'!$G$43</f>
        <v>12759.896779056549</v>
      </c>
      <c r="BK57" s="31">
        <f>'[9]сводный расчет'!$G$43</f>
        <v>12759.896779056549</v>
      </c>
      <c r="BL57" s="31">
        <f>'[9]сводный расчет'!$G$43</f>
        <v>12759.896779056549</v>
      </c>
      <c r="BM57" s="31">
        <f>'[9]сводный расчет'!$G$43</f>
        <v>12759.896779056549</v>
      </c>
      <c r="BN57" s="31">
        <f>'[9]сводный расчет'!$G$43</f>
        <v>12759.896779056549</v>
      </c>
      <c r="BO57" s="31">
        <f>'[9]сводный расчет'!$G$43</f>
        <v>12759.896779056549</v>
      </c>
      <c r="BP57" s="31">
        <f>'[9]сводный расчет'!$G$43</f>
        <v>12759.896779056549</v>
      </c>
      <c r="BQ57" s="31">
        <f>'[9]сводный расчет'!$G$43</f>
        <v>12759.896779056549</v>
      </c>
      <c r="BR57" s="31">
        <f>'[9]сводный расчет'!$G$43</f>
        <v>12759.896779056549</v>
      </c>
      <c r="BS57" s="32">
        <f>'[9]сводный расчет'!$G$43</f>
        <v>12759.896779056549</v>
      </c>
      <c r="BT57" s="30">
        <f>'[8]сводный расчет'!$L$93</f>
        <v>2722.3101080451756</v>
      </c>
      <c r="BU57" s="31">
        <f>'[9]сводный расчет'!$I$43</f>
        <v>14190.285072090985</v>
      </c>
      <c r="BV57" s="31">
        <f>'[9]сводный расчет'!$I$43</f>
        <v>14190.285072090985</v>
      </c>
      <c r="BW57" s="31">
        <f>'[9]сводный расчет'!$I$43</f>
        <v>14190.285072090985</v>
      </c>
      <c r="BX57" s="31">
        <f>'[9]сводный расчет'!$I$43</f>
        <v>14190.285072090985</v>
      </c>
      <c r="BY57" s="31">
        <f>'[9]сводный расчет'!$I$43</f>
        <v>14190.285072090985</v>
      </c>
      <c r="BZ57" s="31">
        <f>'[9]сводный расчет'!$I$43</f>
        <v>14190.285072090985</v>
      </c>
      <c r="CA57" s="31">
        <f>'[9]сводный расчет'!$I$43</f>
        <v>14190.285072090985</v>
      </c>
      <c r="CB57" s="31">
        <f>'[9]сводный расчет'!$I$43</f>
        <v>14190.285072090985</v>
      </c>
      <c r="CC57" s="31">
        <f>'[9]сводный расчет'!$I$43</f>
        <v>14190.285072090985</v>
      </c>
      <c r="CD57" s="31">
        <f>'[9]сводный расчет'!$I$43</f>
        <v>14190.285072090985</v>
      </c>
      <c r="CE57" s="31">
        <f>'[9]сводный расчет'!$I$43</f>
        <v>14190.285072090985</v>
      </c>
      <c r="CF57" s="31">
        <f>'[9]сводный расчет'!$I$43</f>
        <v>14190.285072090985</v>
      </c>
      <c r="CG57" s="31">
        <f>'[9]сводный расчет'!$I$43</f>
        <v>14190.285072090985</v>
      </c>
      <c r="CH57" s="31">
        <f>'[9]сводный расчет'!$I$43</f>
        <v>14190.285072090985</v>
      </c>
      <c r="CI57" s="31">
        <f>'[9]сводный расчет'!$I$43</f>
        <v>14190.285072090985</v>
      </c>
      <c r="CJ57" s="32">
        <f>'[9]сводный расчет'!$I$43</f>
        <v>14190.285072090985</v>
      </c>
      <c r="CK57" s="30">
        <f>'[8]сводный расчет'!$M$93</f>
        <v>2882.3807724294616</v>
      </c>
      <c r="CL57" s="31">
        <f>'[9]сводный расчет'!$K$43</f>
        <v>14232.572121605817</v>
      </c>
      <c r="CM57" s="31">
        <f>'[9]сводный расчет'!$K$43</f>
        <v>14232.572121605817</v>
      </c>
      <c r="CN57" s="31">
        <f>'[9]сводный расчет'!$K$43</f>
        <v>14232.572121605817</v>
      </c>
      <c r="CO57" s="31">
        <f>'[9]сводный расчет'!$K$43</f>
        <v>14232.572121605817</v>
      </c>
      <c r="CP57" s="31">
        <f>'[9]сводный расчет'!$K$43</f>
        <v>14232.572121605817</v>
      </c>
      <c r="CQ57" s="31">
        <f>'[9]сводный расчет'!$K$43</f>
        <v>14232.572121605817</v>
      </c>
      <c r="CR57" s="31">
        <f>'[9]сводный расчет'!$K$43</f>
        <v>14232.572121605817</v>
      </c>
      <c r="CS57" s="31">
        <f>'[9]сводный расчет'!$K$43</f>
        <v>14232.572121605817</v>
      </c>
      <c r="CT57" s="31">
        <f>'[9]сводный расчет'!$K$43</f>
        <v>14232.572121605817</v>
      </c>
      <c r="CU57" s="31">
        <f>'[9]сводный расчет'!$K$43</f>
        <v>14232.572121605817</v>
      </c>
      <c r="CV57" s="31">
        <f>'[9]сводный расчет'!$K$43</f>
        <v>14232.572121605817</v>
      </c>
      <c r="CW57" s="31">
        <f>'[9]сводный расчет'!$K$43</f>
        <v>14232.572121605817</v>
      </c>
      <c r="CX57" s="31">
        <f>'[9]сводный расчет'!$K$43</f>
        <v>14232.572121605817</v>
      </c>
      <c r="CY57" s="31">
        <f>'[9]сводный расчет'!$K$43</f>
        <v>14232.572121605817</v>
      </c>
      <c r="CZ57" s="31">
        <f>'[9]сводный расчет'!$K$43</f>
        <v>14232.572121605817</v>
      </c>
      <c r="DA57" s="31">
        <f>'[9]сводный расчет'!$K$43</f>
        <v>14232.572121605817</v>
      </c>
    </row>
    <row r="58" spans="1:126" s="3" customFormat="1" ht="40.5" customHeight="1" x14ac:dyDescent="0.2">
      <c r="A58" s="15" t="s">
        <v>72</v>
      </c>
      <c r="B58" s="15"/>
      <c r="C58" s="15"/>
      <c r="D58" s="15"/>
      <c r="E58" s="15"/>
      <c r="F58" s="15"/>
      <c r="G58" s="15"/>
      <c r="H58" s="16" t="s">
        <v>73</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t="s">
        <v>32</v>
      </c>
      <c r="AK58" s="18"/>
      <c r="AL58" s="18"/>
      <c r="AM58" s="18"/>
      <c r="AN58" s="18"/>
      <c r="AO58" s="18"/>
      <c r="AP58" s="18"/>
      <c r="AQ58" s="18"/>
      <c r="AR58" s="18"/>
      <c r="AS58" s="18"/>
      <c r="AT58" s="18"/>
      <c r="AU58" s="18"/>
      <c r="AV58" s="18"/>
      <c r="AW58" s="18"/>
      <c r="AX58" s="18"/>
      <c r="AY58" s="19"/>
      <c r="AZ58" s="17">
        <f>'[8]сводный расчет'!$J$100</f>
        <v>0</v>
      </c>
      <c r="BA58" s="18">
        <f>'[9]сводный расчет'!$G$43</f>
        <v>12759.896779056549</v>
      </c>
      <c r="BB58" s="18">
        <f>'[9]сводный расчет'!$G$43</f>
        <v>12759.896779056549</v>
      </c>
      <c r="BC58" s="18">
        <f>'[9]сводный расчет'!$G$43</f>
        <v>12759.896779056549</v>
      </c>
      <c r="BD58" s="18">
        <f>'[9]сводный расчет'!$G$43</f>
        <v>12759.896779056549</v>
      </c>
      <c r="BE58" s="18">
        <f>'[9]сводный расчет'!$G$43</f>
        <v>12759.896779056549</v>
      </c>
      <c r="BF58" s="18">
        <f>'[9]сводный расчет'!$G$43</f>
        <v>12759.896779056549</v>
      </c>
      <c r="BG58" s="18">
        <f>'[9]сводный расчет'!$G$43</f>
        <v>12759.896779056549</v>
      </c>
      <c r="BH58" s="18">
        <f>'[9]сводный расчет'!$G$43</f>
        <v>12759.896779056549</v>
      </c>
      <c r="BI58" s="18">
        <f>'[9]сводный расчет'!$G$43</f>
        <v>12759.896779056549</v>
      </c>
      <c r="BJ58" s="18">
        <f>'[9]сводный расчет'!$G$43</f>
        <v>12759.896779056549</v>
      </c>
      <c r="BK58" s="18">
        <f>'[9]сводный расчет'!$G$43</f>
        <v>12759.896779056549</v>
      </c>
      <c r="BL58" s="18">
        <f>'[9]сводный расчет'!$G$43</f>
        <v>12759.896779056549</v>
      </c>
      <c r="BM58" s="18">
        <f>'[9]сводный расчет'!$G$43</f>
        <v>12759.896779056549</v>
      </c>
      <c r="BN58" s="18">
        <f>'[9]сводный расчет'!$G$43</f>
        <v>12759.896779056549</v>
      </c>
      <c r="BO58" s="18">
        <f>'[9]сводный расчет'!$G$43</f>
        <v>12759.896779056549</v>
      </c>
      <c r="BP58" s="18">
        <f>'[9]сводный расчет'!$G$43</f>
        <v>12759.896779056549</v>
      </c>
      <c r="BQ58" s="18">
        <f>'[9]сводный расчет'!$G$43</f>
        <v>12759.896779056549</v>
      </c>
      <c r="BR58" s="18">
        <f>'[9]сводный расчет'!$G$43</f>
        <v>12759.896779056549</v>
      </c>
      <c r="BS58" s="19">
        <f>'[9]сводный расчет'!$G$43</f>
        <v>12759.896779056549</v>
      </c>
      <c r="BT58" s="30">
        <f>'[8]сводный расчет'!$L$100</f>
        <v>962.60052240315633</v>
      </c>
      <c r="BU58" s="31">
        <f>'[9]сводный расчет'!$I$43</f>
        <v>14190.285072090985</v>
      </c>
      <c r="BV58" s="31">
        <f>'[9]сводный расчет'!$I$43</f>
        <v>14190.285072090985</v>
      </c>
      <c r="BW58" s="31">
        <f>'[9]сводный расчет'!$I$43</f>
        <v>14190.285072090985</v>
      </c>
      <c r="BX58" s="31">
        <f>'[9]сводный расчет'!$I$43</f>
        <v>14190.285072090985</v>
      </c>
      <c r="BY58" s="31">
        <f>'[9]сводный расчет'!$I$43</f>
        <v>14190.285072090985</v>
      </c>
      <c r="BZ58" s="31">
        <f>'[9]сводный расчет'!$I$43</f>
        <v>14190.285072090985</v>
      </c>
      <c r="CA58" s="31">
        <f>'[9]сводный расчет'!$I$43</f>
        <v>14190.285072090985</v>
      </c>
      <c r="CB58" s="31">
        <f>'[9]сводный расчет'!$I$43</f>
        <v>14190.285072090985</v>
      </c>
      <c r="CC58" s="31">
        <f>'[9]сводный расчет'!$I$43</f>
        <v>14190.285072090985</v>
      </c>
      <c r="CD58" s="31">
        <f>'[9]сводный расчет'!$I$43</f>
        <v>14190.285072090985</v>
      </c>
      <c r="CE58" s="31">
        <f>'[9]сводный расчет'!$I$43</f>
        <v>14190.285072090985</v>
      </c>
      <c r="CF58" s="31">
        <f>'[9]сводный расчет'!$I$43</f>
        <v>14190.285072090985</v>
      </c>
      <c r="CG58" s="31">
        <f>'[9]сводный расчет'!$I$43</f>
        <v>14190.285072090985</v>
      </c>
      <c r="CH58" s="31">
        <f>'[9]сводный расчет'!$I$43</f>
        <v>14190.285072090985</v>
      </c>
      <c r="CI58" s="31">
        <f>'[9]сводный расчет'!$I$43</f>
        <v>14190.285072090985</v>
      </c>
      <c r="CJ58" s="32">
        <f>'[9]сводный расчет'!$I$43</f>
        <v>14190.285072090985</v>
      </c>
      <c r="CK58" s="30">
        <f>'[8]сводный расчет'!$M$100</f>
        <v>-2221.9130611879427</v>
      </c>
      <c r="CL58" s="31">
        <f>'[9]сводный расчет'!$K$43</f>
        <v>14232.572121605817</v>
      </c>
      <c r="CM58" s="31">
        <f>'[9]сводный расчет'!$K$43</f>
        <v>14232.572121605817</v>
      </c>
      <c r="CN58" s="31">
        <f>'[9]сводный расчет'!$K$43</f>
        <v>14232.572121605817</v>
      </c>
      <c r="CO58" s="31">
        <f>'[9]сводный расчет'!$K$43</f>
        <v>14232.572121605817</v>
      </c>
      <c r="CP58" s="31">
        <f>'[9]сводный расчет'!$K$43</f>
        <v>14232.572121605817</v>
      </c>
      <c r="CQ58" s="31">
        <f>'[9]сводный расчет'!$K$43</f>
        <v>14232.572121605817</v>
      </c>
      <c r="CR58" s="31">
        <f>'[9]сводный расчет'!$K$43</f>
        <v>14232.572121605817</v>
      </c>
      <c r="CS58" s="31">
        <f>'[9]сводный расчет'!$K$43</f>
        <v>14232.572121605817</v>
      </c>
      <c r="CT58" s="31">
        <f>'[9]сводный расчет'!$K$43</f>
        <v>14232.572121605817</v>
      </c>
      <c r="CU58" s="31">
        <f>'[9]сводный расчет'!$K$43</f>
        <v>14232.572121605817</v>
      </c>
      <c r="CV58" s="31">
        <f>'[9]сводный расчет'!$K$43</f>
        <v>14232.572121605817</v>
      </c>
      <c r="CW58" s="31">
        <f>'[9]сводный расчет'!$K$43</f>
        <v>14232.572121605817</v>
      </c>
      <c r="CX58" s="31">
        <f>'[9]сводный расчет'!$K$43</f>
        <v>14232.572121605817</v>
      </c>
      <c r="CY58" s="31">
        <f>'[9]сводный расчет'!$K$43</f>
        <v>14232.572121605817</v>
      </c>
      <c r="CZ58" s="31">
        <f>'[9]сводный расчет'!$K$43</f>
        <v>14232.572121605817</v>
      </c>
      <c r="DA58" s="31">
        <f>'[9]сводный расчет'!$K$43</f>
        <v>14232.572121605817</v>
      </c>
    </row>
    <row r="59" spans="1:126" s="3" customFormat="1" ht="27.75" customHeight="1" x14ac:dyDescent="0.2">
      <c r="A59" s="15" t="s">
        <v>74</v>
      </c>
      <c r="B59" s="15"/>
      <c r="C59" s="15"/>
      <c r="D59" s="15"/>
      <c r="E59" s="15"/>
      <c r="F59" s="15"/>
      <c r="G59" s="15"/>
      <c r="H59" s="16" t="s">
        <v>75</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32</v>
      </c>
      <c r="AK59" s="18"/>
      <c r="AL59" s="18"/>
      <c r="AM59" s="18"/>
      <c r="AN59" s="18"/>
      <c r="AO59" s="18"/>
      <c r="AP59" s="18"/>
      <c r="AQ59" s="18"/>
      <c r="AR59" s="18"/>
      <c r="AS59" s="18"/>
      <c r="AT59" s="18"/>
      <c r="AU59" s="18"/>
      <c r="AV59" s="18"/>
      <c r="AW59" s="18"/>
      <c r="AX59" s="18"/>
      <c r="AY59" s="19"/>
      <c r="AZ59" s="17">
        <v>0</v>
      </c>
      <c r="BA59" s="18"/>
      <c r="BB59" s="18"/>
      <c r="BC59" s="18"/>
      <c r="BD59" s="18"/>
      <c r="BE59" s="18"/>
      <c r="BF59" s="18"/>
      <c r="BG59" s="18"/>
      <c r="BH59" s="18"/>
      <c r="BI59" s="18"/>
      <c r="BJ59" s="18"/>
      <c r="BK59" s="18"/>
      <c r="BL59" s="18"/>
      <c r="BM59" s="18"/>
      <c r="BN59" s="18"/>
      <c r="BO59" s="18"/>
      <c r="BP59" s="18"/>
      <c r="BQ59" s="18"/>
      <c r="BR59" s="18"/>
      <c r="BS59" s="19"/>
      <c r="BT59" s="17">
        <v>0</v>
      </c>
      <c r="BU59" s="18"/>
      <c r="BV59" s="18"/>
      <c r="BW59" s="18"/>
      <c r="BX59" s="18"/>
      <c r="BY59" s="18"/>
      <c r="BZ59" s="18"/>
      <c r="CA59" s="18"/>
      <c r="CB59" s="18"/>
      <c r="CC59" s="18"/>
      <c r="CD59" s="18"/>
      <c r="CE59" s="18"/>
      <c r="CF59" s="18"/>
      <c r="CG59" s="18"/>
      <c r="CH59" s="18"/>
      <c r="CI59" s="18"/>
      <c r="CJ59" s="19"/>
      <c r="CK59" s="17">
        <v>0</v>
      </c>
      <c r="CL59" s="18"/>
      <c r="CM59" s="18"/>
      <c r="CN59" s="18"/>
      <c r="CO59" s="18"/>
      <c r="CP59" s="18"/>
      <c r="CQ59" s="18"/>
      <c r="CR59" s="18"/>
      <c r="CS59" s="18"/>
      <c r="CT59" s="18"/>
      <c r="CU59" s="18"/>
      <c r="CV59" s="18"/>
      <c r="CW59" s="18"/>
      <c r="CX59" s="18"/>
      <c r="CY59" s="18"/>
      <c r="CZ59" s="18"/>
      <c r="DA59" s="18"/>
    </row>
    <row r="60" spans="1:126" s="3" customFormat="1" ht="54" customHeight="1" x14ac:dyDescent="0.2">
      <c r="A60" s="15" t="s">
        <v>76</v>
      </c>
      <c r="B60" s="15"/>
      <c r="C60" s="15"/>
      <c r="D60" s="15"/>
      <c r="E60" s="15"/>
      <c r="F60" s="15"/>
      <c r="G60" s="15"/>
      <c r="H60" s="16" t="s">
        <v>77</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8"/>
      <c r="AL60" s="18"/>
      <c r="AM60" s="18"/>
      <c r="AN60" s="18"/>
      <c r="AO60" s="18"/>
      <c r="AP60" s="18"/>
      <c r="AQ60" s="18"/>
      <c r="AR60" s="18"/>
      <c r="AS60" s="18"/>
      <c r="AT60" s="18"/>
      <c r="AU60" s="18"/>
      <c r="AV60" s="18"/>
      <c r="AW60" s="18"/>
      <c r="AX60" s="18"/>
      <c r="AY60" s="19"/>
      <c r="AZ60" s="33">
        <v>0</v>
      </c>
      <c r="BA60" s="34"/>
      <c r="BB60" s="34"/>
      <c r="BC60" s="34"/>
      <c r="BD60" s="34"/>
      <c r="BE60" s="34"/>
      <c r="BF60" s="34"/>
      <c r="BG60" s="34"/>
      <c r="BH60" s="34"/>
      <c r="BI60" s="34"/>
      <c r="BJ60" s="34"/>
      <c r="BK60" s="34"/>
      <c r="BL60" s="34"/>
      <c r="BM60" s="34"/>
      <c r="BN60" s="34"/>
      <c r="BO60" s="34"/>
      <c r="BP60" s="34"/>
      <c r="BQ60" s="34"/>
      <c r="BR60" s="34"/>
      <c r="BS60" s="35"/>
      <c r="BT60" s="33">
        <v>0</v>
      </c>
      <c r="BU60" s="34"/>
      <c r="BV60" s="34"/>
      <c r="BW60" s="34"/>
      <c r="BX60" s="34"/>
      <c r="BY60" s="34"/>
      <c r="BZ60" s="34"/>
      <c r="CA60" s="34"/>
      <c r="CB60" s="34"/>
      <c r="CC60" s="34"/>
      <c r="CD60" s="34"/>
      <c r="CE60" s="34"/>
      <c r="CF60" s="34"/>
      <c r="CG60" s="34"/>
      <c r="CH60" s="34"/>
      <c r="CI60" s="34"/>
      <c r="CJ60" s="35"/>
      <c r="CK60" s="33">
        <v>0</v>
      </c>
      <c r="CL60" s="34"/>
      <c r="CM60" s="34"/>
      <c r="CN60" s="34"/>
      <c r="CO60" s="34"/>
      <c r="CP60" s="34"/>
      <c r="CQ60" s="34"/>
      <c r="CR60" s="34"/>
      <c r="CS60" s="34"/>
      <c r="CT60" s="34"/>
      <c r="CU60" s="34"/>
      <c r="CV60" s="34"/>
      <c r="CW60" s="34"/>
      <c r="CX60" s="34"/>
      <c r="CY60" s="34"/>
      <c r="CZ60" s="34"/>
      <c r="DA60" s="34"/>
    </row>
    <row r="61" spans="1:126" s="3" customFormat="1" ht="15" customHeight="1" x14ac:dyDescent="0.2">
      <c r="A61" s="15" t="s">
        <v>78</v>
      </c>
      <c r="B61" s="15"/>
      <c r="C61" s="15"/>
      <c r="D61" s="15"/>
      <c r="E61" s="15"/>
      <c r="F61" s="15"/>
      <c r="G61" s="15"/>
      <c r="H61" s="16" t="s">
        <v>80</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t="s">
        <v>79</v>
      </c>
      <c r="AK61" s="18"/>
      <c r="AL61" s="18"/>
      <c r="AM61" s="18"/>
      <c r="AN61" s="18"/>
      <c r="AO61" s="18"/>
      <c r="AP61" s="18"/>
      <c r="AQ61" s="18"/>
      <c r="AR61" s="18"/>
      <c r="AS61" s="18"/>
      <c r="AT61" s="18"/>
      <c r="AU61" s="18"/>
      <c r="AV61" s="18"/>
      <c r="AW61" s="18"/>
      <c r="AX61" s="18"/>
      <c r="AY61" s="19"/>
      <c r="AZ61" s="30">
        <f>'[8]сводный расчет'!$J$11</f>
        <v>449.05399999999997</v>
      </c>
      <c r="BA61" s="31">
        <f>'[9]сводный расчет'!$G$43</f>
        <v>12759.896779056549</v>
      </c>
      <c r="BB61" s="31">
        <f>'[9]сводный расчет'!$G$43</f>
        <v>12759.896779056549</v>
      </c>
      <c r="BC61" s="31">
        <f>'[9]сводный расчет'!$G$43</f>
        <v>12759.896779056549</v>
      </c>
      <c r="BD61" s="31">
        <f>'[9]сводный расчет'!$G$43</f>
        <v>12759.896779056549</v>
      </c>
      <c r="BE61" s="31">
        <f>'[9]сводный расчет'!$G$43</f>
        <v>12759.896779056549</v>
      </c>
      <c r="BF61" s="31">
        <f>'[9]сводный расчет'!$G$43</f>
        <v>12759.896779056549</v>
      </c>
      <c r="BG61" s="31">
        <f>'[9]сводный расчет'!$G$43</f>
        <v>12759.896779056549</v>
      </c>
      <c r="BH61" s="31">
        <f>'[9]сводный расчет'!$G$43</f>
        <v>12759.896779056549</v>
      </c>
      <c r="BI61" s="31">
        <f>'[9]сводный расчет'!$G$43</f>
        <v>12759.896779056549</v>
      </c>
      <c r="BJ61" s="31">
        <f>'[9]сводный расчет'!$G$43</f>
        <v>12759.896779056549</v>
      </c>
      <c r="BK61" s="31">
        <f>'[9]сводный расчет'!$G$43</f>
        <v>12759.896779056549</v>
      </c>
      <c r="BL61" s="31">
        <f>'[9]сводный расчет'!$G$43</f>
        <v>12759.896779056549</v>
      </c>
      <c r="BM61" s="31">
        <f>'[9]сводный расчет'!$G$43</f>
        <v>12759.896779056549</v>
      </c>
      <c r="BN61" s="31">
        <f>'[9]сводный расчет'!$G$43</f>
        <v>12759.896779056549</v>
      </c>
      <c r="BO61" s="31">
        <f>'[9]сводный расчет'!$G$43</f>
        <v>12759.896779056549</v>
      </c>
      <c r="BP61" s="31">
        <f>'[9]сводный расчет'!$G$43</f>
        <v>12759.896779056549</v>
      </c>
      <c r="BQ61" s="31">
        <f>'[9]сводный расчет'!$G$43</f>
        <v>12759.896779056549</v>
      </c>
      <c r="BR61" s="31">
        <f>'[9]сводный расчет'!$G$43</f>
        <v>12759.896779056549</v>
      </c>
      <c r="BS61" s="32">
        <f>'[9]сводный расчет'!$G$43</f>
        <v>12759.896779056549</v>
      </c>
      <c r="BT61" s="30">
        <f>'[8]сводный расчет'!$L$11</f>
        <v>455.95400000000001</v>
      </c>
      <c r="BU61" s="31">
        <f>'[9]сводный расчет'!$I$43</f>
        <v>14190.285072090985</v>
      </c>
      <c r="BV61" s="31">
        <f>'[9]сводный расчет'!$I$43</f>
        <v>14190.285072090985</v>
      </c>
      <c r="BW61" s="31">
        <f>'[9]сводный расчет'!$I$43</f>
        <v>14190.285072090985</v>
      </c>
      <c r="BX61" s="31">
        <f>'[9]сводный расчет'!$I$43</f>
        <v>14190.285072090985</v>
      </c>
      <c r="BY61" s="31">
        <f>'[9]сводный расчет'!$I$43</f>
        <v>14190.285072090985</v>
      </c>
      <c r="BZ61" s="31">
        <f>'[9]сводный расчет'!$I$43</f>
        <v>14190.285072090985</v>
      </c>
      <c r="CA61" s="31">
        <f>'[9]сводный расчет'!$I$43</f>
        <v>14190.285072090985</v>
      </c>
      <c r="CB61" s="31">
        <f>'[9]сводный расчет'!$I$43</f>
        <v>14190.285072090985</v>
      </c>
      <c r="CC61" s="31">
        <f>'[9]сводный расчет'!$I$43</f>
        <v>14190.285072090985</v>
      </c>
      <c r="CD61" s="31">
        <f>'[9]сводный расчет'!$I$43</f>
        <v>14190.285072090985</v>
      </c>
      <c r="CE61" s="31">
        <f>'[9]сводный расчет'!$I$43</f>
        <v>14190.285072090985</v>
      </c>
      <c r="CF61" s="31">
        <f>'[9]сводный расчет'!$I$43</f>
        <v>14190.285072090985</v>
      </c>
      <c r="CG61" s="31">
        <f>'[9]сводный расчет'!$I$43</f>
        <v>14190.285072090985</v>
      </c>
      <c r="CH61" s="31">
        <f>'[9]сводный расчет'!$I$43</f>
        <v>14190.285072090985</v>
      </c>
      <c r="CI61" s="31">
        <f>'[9]сводный расчет'!$I$43</f>
        <v>14190.285072090985</v>
      </c>
      <c r="CJ61" s="32">
        <f>'[9]сводный расчет'!$I$43</f>
        <v>14190.285072090985</v>
      </c>
      <c r="CK61" s="30">
        <f>'[8]сводный расчет'!$M$11</f>
        <v>449.05399999999997</v>
      </c>
      <c r="CL61" s="31">
        <f>'[9]сводный расчет'!$K$43</f>
        <v>14232.572121605817</v>
      </c>
      <c r="CM61" s="31">
        <f>'[9]сводный расчет'!$K$43</f>
        <v>14232.572121605817</v>
      </c>
      <c r="CN61" s="31">
        <f>'[9]сводный расчет'!$K$43</f>
        <v>14232.572121605817</v>
      </c>
      <c r="CO61" s="31">
        <f>'[9]сводный расчет'!$K$43</f>
        <v>14232.572121605817</v>
      </c>
      <c r="CP61" s="31">
        <f>'[9]сводный расчет'!$K$43</f>
        <v>14232.572121605817</v>
      </c>
      <c r="CQ61" s="31">
        <f>'[9]сводный расчет'!$K$43</f>
        <v>14232.572121605817</v>
      </c>
      <c r="CR61" s="31">
        <f>'[9]сводный расчет'!$K$43</f>
        <v>14232.572121605817</v>
      </c>
      <c r="CS61" s="31">
        <f>'[9]сводный расчет'!$K$43</f>
        <v>14232.572121605817</v>
      </c>
      <c r="CT61" s="31">
        <f>'[9]сводный расчет'!$K$43</f>
        <v>14232.572121605817</v>
      </c>
      <c r="CU61" s="31">
        <f>'[9]сводный расчет'!$K$43</f>
        <v>14232.572121605817</v>
      </c>
      <c r="CV61" s="31">
        <f>'[9]сводный расчет'!$K$43</f>
        <v>14232.572121605817</v>
      </c>
      <c r="CW61" s="31">
        <f>'[9]сводный расчет'!$K$43</f>
        <v>14232.572121605817</v>
      </c>
      <c r="CX61" s="31">
        <f>'[9]сводный расчет'!$K$43</f>
        <v>14232.572121605817</v>
      </c>
      <c r="CY61" s="31">
        <f>'[9]сводный расчет'!$K$43</f>
        <v>14232.572121605817</v>
      </c>
      <c r="CZ61" s="31">
        <f>'[9]сводный расчет'!$K$43</f>
        <v>14232.572121605817</v>
      </c>
      <c r="DA61" s="31">
        <f>'[9]сводный расчет'!$K$43</f>
        <v>14232.572121605817</v>
      </c>
    </row>
    <row r="62" spans="1:126" s="3" customFormat="1" ht="40.5" customHeight="1" x14ac:dyDescent="0.2">
      <c r="A62" s="15" t="s">
        <v>81</v>
      </c>
      <c r="B62" s="15"/>
      <c r="C62" s="15"/>
      <c r="D62" s="15"/>
      <c r="E62" s="15"/>
      <c r="F62" s="15"/>
      <c r="G62" s="15"/>
      <c r="H62" s="16" t="s">
        <v>83</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82</v>
      </c>
      <c r="AK62" s="18"/>
      <c r="AL62" s="18"/>
      <c r="AM62" s="18"/>
      <c r="AN62" s="18"/>
      <c r="AO62" s="18"/>
      <c r="AP62" s="18"/>
      <c r="AQ62" s="18"/>
      <c r="AR62" s="18"/>
      <c r="AS62" s="18"/>
      <c r="AT62" s="18"/>
      <c r="AU62" s="18"/>
      <c r="AV62" s="18"/>
      <c r="AW62" s="18"/>
      <c r="AX62" s="18"/>
      <c r="AY62" s="19"/>
      <c r="AZ62" s="30">
        <f>AZ51/AZ61</f>
        <v>36.795590178923121</v>
      </c>
      <c r="BA62" s="31">
        <f t="shared" ref="BA62:BS62" si="1">BA50/BA61</f>
        <v>0</v>
      </c>
      <c r="BB62" s="31">
        <f t="shared" si="1"/>
        <v>0</v>
      </c>
      <c r="BC62" s="31">
        <f t="shared" si="1"/>
        <v>0</v>
      </c>
      <c r="BD62" s="31">
        <f t="shared" si="1"/>
        <v>0</v>
      </c>
      <c r="BE62" s="31">
        <f t="shared" si="1"/>
        <v>0</v>
      </c>
      <c r="BF62" s="31">
        <f t="shared" si="1"/>
        <v>0</v>
      </c>
      <c r="BG62" s="31">
        <f t="shared" si="1"/>
        <v>0</v>
      </c>
      <c r="BH62" s="31">
        <f t="shared" si="1"/>
        <v>0</v>
      </c>
      <c r="BI62" s="31">
        <f t="shared" si="1"/>
        <v>0</v>
      </c>
      <c r="BJ62" s="31">
        <f t="shared" si="1"/>
        <v>0</v>
      </c>
      <c r="BK62" s="31">
        <f t="shared" si="1"/>
        <v>0</v>
      </c>
      <c r="BL62" s="31">
        <f t="shared" si="1"/>
        <v>0</v>
      </c>
      <c r="BM62" s="31">
        <f t="shared" si="1"/>
        <v>0</v>
      </c>
      <c r="BN62" s="31">
        <f t="shared" si="1"/>
        <v>0</v>
      </c>
      <c r="BO62" s="31">
        <f t="shared" si="1"/>
        <v>0</v>
      </c>
      <c r="BP62" s="31">
        <f t="shared" si="1"/>
        <v>0</v>
      </c>
      <c r="BQ62" s="31">
        <f t="shared" si="1"/>
        <v>0</v>
      </c>
      <c r="BR62" s="31">
        <f t="shared" si="1"/>
        <v>0</v>
      </c>
      <c r="BS62" s="32">
        <f t="shared" si="1"/>
        <v>0</v>
      </c>
      <c r="BT62" s="30">
        <f>BT51/BT61</f>
        <v>39.175935392549327</v>
      </c>
      <c r="BU62" s="31"/>
      <c r="BV62" s="31"/>
      <c r="BW62" s="31"/>
      <c r="BX62" s="31"/>
      <c r="BY62" s="31"/>
      <c r="BZ62" s="31"/>
      <c r="CA62" s="31"/>
      <c r="CB62" s="31"/>
      <c r="CC62" s="31"/>
      <c r="CD62" s="31"/>
      <c r="CE62" s="31"/>
      <c r="CF62" s="31"/>
      <c r="CG62" s="31"/>
      <c r="CH62" s="31"/>
      <c r="CI62" s="31"/>
      <c r="CJ62" s="32"/>
      <c r="CK62" s="30">
        <f>CK51/CK61</f>
        <v>50.005729962731024</v>
      </c>
      <c r="CL62" s="31"/>
      <c r="CM62" s="31"/>
      <c r="CN62" s="31"/>
      <c r="CO62" s="31"/>
      <c r="CP62" s="31"/>
      <c r="CQ62" s="31"/>
      <c r="CR62" s="31"/>
      <c r="CS62" s="31"/>
      <c r="CT62" s="31"/>
      <c r="CU62" s="31"/>
      <c r="CV62" s="31"/>
      <c r="CW62" s="31"/>
      <c r="CX62" s="31"/>
      <c r="CY62" s="31"/>
      <c r="CZ62" s="31"/>
      <c r="DA62" s="31"/>
    </row>
    <row r="63" spans="1:126" s="3" customFormat="1" ht="54" customHeight="1" x14ac:dyDescent="0.2">
      <c r="A63" s="15" t="s">
        <v>84</v>
      </c>
      <c r="B63" s="15"/>
      <c r="C63" s="15"/>
      <c r="D63" s="15"/>
      <c r="E63" s="15"/>
      <c r="F63" s="15"/>
      <c r="G63" s="15"/>
      <c r="H63" s="16" t="s">
        <v>85</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7"/>
      <c r="CL63" s="18"/>
      <c r="CM63" s="18"/>
      <c r="CN63" s="18"/>
      <c r="CO63" s="18"/>
      <c r="CP63" s="18"/>
      <c r="CQ63" s="18"/>
      <c r="CR63" s="18"/>
      <c r="CS63" s="18"/>
      <c r="CT63" s="18"/>
      <c r="CU63" s="18"/>
      <c r="CV63" s="18"/>
      <c r="CW63" s="18"/>
      <c r="CX63" s="18"/>
      <c r="CY63" s="18"/>
      <c r="CZ63" s="18"/>
      <c r="DA63" s="18"/>
    </row>
    <row r="64" spans="1:126" s="3" customFormat="1" ht="27.75" customHeight="1" x14ac:dyDescent="0.2">
      <c r="A64" s="15" t="s">
        <v>86</v>
      </c>
      <c r="B64" s="15"/>
      <c r="C64" s="15"/>
      <c r="D64" s="15"/>
      <c r="E64" s="15"/>
      <c r="F64" s="15"/>
      <c r="G64" s="15"/>
      <c r="H64" s="16" t="s">
        <v>88</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t="s">
        <v>87</v>
      </c>
      <c r="AK64" s="18"/>
      <c r="AL64" s="18"/>
      <c r="AM64" s="18"/>
      <c r="AN64" s="18"/>
      <c r="AO64" s="18"/>
      <c r="AP64" s="18"/>
      <c r="AQ64" s="18"/>
      <c r="AR64" s="18"/>
      <c r="AS64" s="18"/>
      <c r="AT64" s="18"/>
      <c r="AU64" s="18"/>
      <c r="AV64" s="18"/>
      <c r="AW64" s="18"/>
      <c r="AX64" s="18"/>
      <c r="AY64" s="19"/>
      <c r="AZ64" s="30">
        <f>'[8]сводный расчет'!$J$143</f>
        <v>8.5670517735316167</v>
      </c>
      <c r="BA64" s="31">
        <f>'[9]сводный расчет'!$G$43</f>
        <v>12759.896779056549</v>
      </c>
      <c r="BB64" s="31">
        <f>'[9]сводный расчет'!$G$43</f>
        <v>12759.896779056549</v>
      </c>
      <c r="BC64" s="31">
        <f>'[9]сводный расчет'!$G$43</f>
        <v>12759.896779056549</v>
      </c>
      <c r="BD64" s="31">
        <f>'[9]сводный расчет'!$G$43</f>
        <v>12759.896779056549</v>
      </c>
      <c r="BE64" s="31">
        <f>'[9]сводный расчет'!$G$43</f>
        <v>12759.896779056549</v>
      </c>
      <c r="BF64" s="31">
        <f>'[9]сводный расчет'!$G$43</f>
        <v>12759.896779056549</v>
      </c>
      <c r="BG64" s="31">
        <f>'[9]сводный расчет'!$G$43</f>
        <v>12759.896779056549</v>
      </c>
      <c r="BH64" s="31">
        <f>'[9]сводный расчет'!$G$43</f>
        <v>12759.896779056549</v>
      </c>
      <c r="BI64" s="31">
        <f>'[9]сводный расчет'!$G$43</f>
        <v>12759.896779056549</v>
      </c>
      <c r="BJ64" s="31">
        <f>'[9]сводный расчет'!$G$43</f>
        <v>12759.896779056549</v>
      </c>
      <c r="BK64" s="31">
        <f>'[9]сводный расчет'!$G$43</f>
        <v>12759.896779056549</v>
      </c>
      <c r="BL64" s="31">
        <f>'[9]сводный расчет'!$G$43</f>
        <v>12759.896779056549</v>
      </c>
      <c r="BM64" s="31">
        <f>'[9]сводный расчет'!$G$43</f>
        <v>12759.896779056549</v>
      </c>
      <c r="BN64" s="31">
        <f>'[9]сводный расчет'!$G$43</f>
        <v>12759.896779056549</v>
      </c>
      <c r="BO64" s="31">
        <f>'[9]сводный расчет'!$G$43</f>
        <v>12759.896779056549</v>
      </c>
      <c r="BP64" s="31">
        <f>'[9]сводный расчет'!$G$43</f>
        <v>12759.896779056549</v>
      </c>
      <c r="BQ64" s="31">
        <f>'[9]сводный расчет'!$G$43</f>
        <v>12759.896779056549</v>
      </c>
      <c r="BR64" s="31">
        <f>'[9]сводный расчет'!$G$43</f>
        <v>12759.896779056549</v>
      </c>
      <c r="BS64" s="32">
        <f>'[9]сводный расчет'!$G$43</f>
        <v>12759.896779056549</v>
      </c>
      <c r="BT64" s="30">
        <f>'[8]сводный расчет'!$L$143</f>
        <v>9.5833333333333339</v>
      </c>
      <c r="BU64" s="31">
        <f>'[9]сводный расчет'!$I$43</f>
        <v>14190.285072090985</v>
      </c>
      <c r="BV64" s="31">
        <f>'[9]сводный расчет'!$I$43</f>
        <v>14190.285072090985</v>
      </c>
      <c r="BW64" s="31">
        <f>'[9]сводный расчет'!$I$43</f>
        <v>14190.285072090985</v>
      </c>
      <c r="BX64" s="31">
        <f>'[9]сводный расчет'!$I$43</f>
        <v>14190.285072090985</v>
      </c>
      <c r="BY64" s="31">
        <f>'[9]сводный расчет'!$I$43</f>
        <v>14190.285072090985</v>
      </c>
      <c r="BZ64" s="31">
        <f>'[9]сводный расчет'!$I$43</f>
        <v>14190.285072090985</v>
      </c>
      <c r="CA64" s="31">
        <f>'[9]сводный расчет'!$I$43</f>
        <v>14190.285072090985</v>
      </c>
      <c r="CB64" s="31">
        <f>'[9]сводный расчет'!$I$43</f>
        <v>14190.285072090985</v>
      </c>
      <c r="CC64" s="31">
        <f>'[9]сводный расчет'!$I$43</f>
        <v>14190.285072090985</v>
      </c>
      <c r="CD64" s="31">
        <f>'[9]сводный расчет'!$I$43</f>
        <v>14190.285072090985</v>
      </c>
      <c r="CE64" s="31">
        <f>'[9]сводный расчет'!$I$43</f>
        <v>14190.285072090985</v>
      </c>
      <c r="CF64" s="31">
        <f>'[9]сводный расчет'!$I$43</f>
        <v>14190.285072090985</v>
      </c>
      <c r="CG64" s="31">
        <f>'[9]сводный расчет'!$I$43</f>
        <v>14190.285072090985</v>
      </c>
      <c r="CH64" s="31">
        <f>'[9]сводный расчет'!$I$43</f>
        <v>14190.285072090985</v>
      </c>
      <c r="CI64" s="31">
        <f>'[9]сводный расчет'!$I$43</f>
        <v>14190.285072090985</v>
      </c>
      <c r="CJ64" s="32">
        <f>'[9]сводный расчет'!$I$43</f>
        <v>14190.285072090985</v>
      </c>
      <c r="CK64" s="30">
        <f>'[8]сводный расчет'!$M$143</f>
        <v>8.9669336339721166</v>
      </c>
      <c r="CL64" s="31">
        <f>'[9]сводный расчет'!$K$43</f>
        <v>14232.572121605817</v>
      </c>
      <c r="CM64" s="31">
        <f>'[9]сводный расчет'!$K$43</f>
        <v>14232.572121605817</v>
      </c>
      <c r="CN64" s="31">
        <f>'[9]сводный расчет'!$K$43</f>
        <v>14232.572121605817</v>
      </c>
      <c r="CO64" s="31">
        <f>'[9]сводный расчет'!$K$43</f>
        <v>14232.572121605817</v>
      </c>
      <c r="CP64" s="31">
        <f>'[9]сводный расчет'!$K$43</f>
        <v>14232.572121605817</v>
      </c>
      <c r="CQ64" s="31">
        <f>'[9]сводный расчет'!$K$43</f>
        <v>14232.572121605817</v>
      </c>
      <c r="CR64" s="31">
        <f>'[9]сводный расчет'!$K$43</f>
        <v>14232.572121605817</v>
      </c>
      <c r="CS64" s="31">
        <f>'[9]сводный расчет'!$K$43</f>
        <v>14232.572121605817</v>
      </c>
      <c r="CT64" s="31">
        <f>'[9]сводный расчет'!$K$43</f>
        <v>14232.572121605817</v>
      </c>
      <c r="CU64" s="31">
        <f>'[9]сводный расчет'!$K$43</f>
        <v>14232.572121605817</v>
      </c>
      <c r="CV64" s="31">
        <f>'[9]сводный расчет'!$K$43</f>
        <v>14232.572121605817</v>
      </c>
      <c r="CW64" s="31">
        <f>'[9]сводный расчет'!$K$43</f>
        <v>14232.572121605817</v>
      </c>
      <c r="CX64" s="31">
        <f>'[9]сводный расчет'!$K$43</f>
        <v>14232.572121605817</v>
      </c>
      <c r="CY64" s="31">
        <f>'[9]сводный расчет'!$K$43</f>
        <v>14232.572121605817</v>
      </c>
      <c r="CZ64" s="31">
        <f>'[9]сводный расчет'!$K$43</f>
        <v>14232.572121605817</v>
      </c>
      <c r="DA64" s="31">
        <f>'[9]сводный расчет'!$K$43</f>
        <v>14232.572121605817</v>
      </c>
    </row>
    <row r="65" spans="1:105" s="3" customFormat="1" ht="27.75" customHeight="1" x14ac:dyDescent="0.2">
      <c r="A65" s="15" t="s">
        <v>89</v>
      </c>
      <c r="B65" s="15"/>
      <c r="C65" s="15"/>
      <c r="D65" s="15"/>
      <c r="E65" s="15"/>
      <c r="F65" s="15"/>
      <c r="G65" s="15"/>
      <c r="H65" s="16" t="s">
        <v>91</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90</v>
      </c>
      <c r="AK65" s="18"/>
      <c r="AL65" s="18"/>
      <c r="AM65" s="18"/>
      <c r="AN65" s="18"/>
      <c r="AO65" s="18"/>
      <c r="AP65" s="18"/>
      <c r="AQ65" s="18"/>
      <c r="AR65" s="18"/>
      <c r="AS65" s="18"/>
      <c r="AT65" s="18"/>
      <c r="AU65" s="18"/>
      <c r="AV65" s="18"/>
      <c r="AW65" s="18"/>
      <c r="AX65" s="18"/>
      <c r="AY65" s="19"/>
      <c r="AZ65" s="30">
        <f>AZ54/AZ64/12</f>
        <v>70.564120362587076</v>
      </c>
      <c r="BA65" s="31">
        <f t="shared" ref="BA65:BS65" si="2">BA53/BA64/12</f>
        <v>0</v>
      </c>
      <c r="BB65" s="31">
        <f t="shared" si="2"/>
        <v>0</v>
      </c>
      <c r="BC65" s="31">
        <f t="shared" si="2"/>
        <v>0</v>
      </c>
      <c r="BD65" s="31">
        <f t="shared" si="2"/>
        <v>0</v>
      </c>
      <c r="BE65" s="31">
        <f t="shared" si="2"/>
        <v>0</v>
      </c>
      <c r="BF65" s="31">
        <f t="shared" si="2"/>
        <v>0</v>
      </c>
      <c r="BG65" s="31">
        <f t="shared" si="2"/>
        <v>0</v>
      </c>
      <c r="BH65" s="31">
        <f t="shared" si="2"/>
        <v>0</v>
      </c>
      <c r="BI65" s="31">
        <f t="shared" si="2"/>
        <v>0</v>
      </c>
      <c r="BJ65" s="31">
        <f t="shared" si="2"/>
        <v>0</v>
      </c>
      <c r="BK65" s="31">
        <f t="shared" si="2"/>
        <v>0</v>
      </c>
      <c r="BL65" s="31">
        <f t="shared" si="2"/>
        <v>0</v>
      </c>
      <c r="BM65" s="31">
        <f t="shared" si="2"/>
        <v>0</v>
      </c>
      <c r="BN65" s="31">
        <f t="shared" si="2"/>
        <v>0</v>
      </c>
      <c r="BO65" s="31">
        <f t="shared" si="2"/>
        <v>0</v>
      </c>
      <c r="BP65" s="31">
        <f t="shared" si="2"/>
        <v>0</v>
      </c>
      <c r="BQ65" s="31">
        <f t="shared" si="2"/>
        <v>0</v>
      </c>
      <c r="BR65" s="31">
        <f t="shared" si="2"/>
        <v>0</v>
      </c>
      <c r="BS65" s="32">
        <f t="shared" si="2"/>
        <v>0</v>
      </c>
      <c r="BT65" s="30">
        <f>BT54/BT64/12</f>
        <v>72.902502634340522</v>
      </c>
      <c r="BU65" s="31"/>
      <c r="BV65" s="31"/>
      <c r="BW65" s="31"/>
      <c r="BX65" s="31"/>
      <c r="BY65" s="31"/>
      <c r="BZ65" s="31"/>
      <c r="CA65" s="31"/>
      <c r="CB65" s="31"/>
      <c r="CC65" s="31"/>
      <c r="CD65" s="31"/>
      <c r="CE65" s="31"/>
      <c r="CF65" s="31"/>
      <c r="CG65" s="31"/>
      <c r="CH65" s="31"/>
      <c r="CI65" s="31"/>
      <c r="CJ65" s="32"/>
      <c r="CK65" s="30">
        <f>CK54/CK64/12</f>
        <v>78.744559871933021</v>
      </c>
      <c r="CL65" s="31"/>
      <c r="CM65" s="31"/>
      <c r="CN65" s="31"/>
      <c r="CO65" s="31"/>
      <c r="CP65" s="31"/>
      <c r="CQ65" s="31"/>
      <c r="CR65" s="31"/>
      <c r="CS65" s="31"/>
      <c r="CT65" s="31"/>
      <c r="CU65" s="31"/>
      <c r="CV65" s="31"/>
      <c r="CW65" s="31"/>
      <c r="CX65" s="31"/>
      <c r="CY65" s="31"/>
      <c r="CZ65" s="31"/>
      <c r="DA65" s="31"/>
    </row>
    <row r="66" spans="1:105" s="3" customFormat="1" ht="76.5" customHeight="1" x14ac:dyDescent="0.2">
      <c r="A66" s="15" t="s">
        <v>92</v>
      </c>
      <c r="B66" s="15"/>
      <c r="C66" s="15"/>
      <c r="D66" s="15"/>
      <c r="E66" s="15"/>
      <c r="F66" s="15"/>
      <c r="G66" s="15"/>
      <c r="H66" s="16" t="s">
        <v>93</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8"/>
      <c r="AL66" s="18"/>
      <c r="AM66" s="18"/>
      <c r="AN66" s="18"/>
      <c r="AO66" s="18"/>
      <c r="AP66" s="18"/>
      <c r="AQ66" s="18"/>
      <c r="AR66" s="18"/>
      <c r="AS66" s="18"/>
      <c r="AT66" s="18"/>
      <c r="AU66" s="18"/>
      <c r="AV66" s="18"/>
      <c r="AW66" s="18"/>
      <c r="AX66" s="18"/>
      <c r="AY66" s="19"/>
      <c r="AZ66" s="27" t="s">
        <v>290</v>
      </c>
      <c r="BA66" s="28"/>
      <c r="BB66" s="28"/>
      <c r="BC66" s="28"/>
      <c r="BD66" s="28"/>
      <c r="BE66" s="28"/>
      <c r="BF66" s="28"/>
      <c r="BG66" s="28"/>
      <c r="BH66" s="28"/>
      <c r="BI66" s="28"/>
      <c r="BJ66" s="28"/>
      <c r="BK66" s="28"/>
      <c r="BL66" s="28"/>
      <c r="BM66" s="28"/>
      <c r="BN66" s="28"/>
      <c r="BO66" s="28"/>
      <c r="BP66" s="28"/>
      <c r="BQ66" s="28"/>
      <c r="BR66" s="28"/>
      <c r="BS66" s="29"/>
      <c r="BT66" s="24" t="s">
        <v>296</v>
      </c>
      <c r="BU66" s="25"/>
      <c r="BV66" s="25"/>
      <c r="BW66" s="25"/>
      <c r="BX66" s="25"/>
      <c r="BY66" s="25"/>
      <c r="BZ66" s="25"/>
      <c r="CA66" s="25"/>
      <c r="CB66" s="25"/>
      <c r="CC66" s="25"/>
      <c r="CD66" s="25"/>
      <c r="CE66" s="25"/>
      <c r="CF66" s="25"/>
      <c r="CG66" s="25"/>
      <c r="CH66" s="25"/>
      <c r="CI66" s="25"/>
      <c r="CJ66" s="26"/>
      <c r="CK66" s="24" t="s">
        <v>296</v>
      </c>
      <c r="CL66" s="25"/>
      <c r="CM66" s="25"/>
      <c r="CN66" s="25"/>
      <c r="CO66" s="25"/>
      <c r="CP66" s="25"/>
      <c r="CQ66" s="25"/>
      <c r="CR66" s="25"/>
      <c r="CS66" s="25"/>
      <c r="CT66" s="25"/>
      <c r="CU66" s="25"/>
      <c r="CV66" s="25"/>
      <c r="CW66" s="25"/>
      <c r="CX66" s="25"/>
      <c r="CY66" s="25"/>
      <c r="CZ66" s="25"/>
      <c r="DA66" s="26"/>
    </row>
    <row r="67" spans="1:105" s="3" customFormat="1" ht="54" customHeight="1" x14ac:dyDescent="0.2">
      <c r="A67" s="15" t="s">
        <v>94</v>
      </c>
      <c r="B67" s="15"/>
      <c r="C67" s="15"/>
      <c r="D67" s="15"/>
      <c r="E67" s="15"/>
      <c r="F67" s="15"/>
      <c r="G67" s="15"/>
      <c r="H67" s="16" t="s">
        <v>95</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t="s">
        <v>32</v>
      </c>
      <c r="AK67" s="18"/>
      <c r="AL67" s="18"/>
      <c r="AM67" s="18"/>
      <c r="AN67" s="18"/>
      <c r="AO67" s="18"/>
      <c r="AP67" s="18"/>
      <c r="AQ67" s="18"/>
      <c r="AR67" s="18"/>
      <c r="AS67" s="18"/>
      <c r="AT67" s="18"/>
      <c r="AU67" s="18"/>
      <c r="AV67" s="18"/>
      <c r="AW67" s="18"/>
      <c r="AX67" s="18"/>
      <c r="AY67" s="19"/>
      <c r="AZ67" s="17">
        <v>10</v>
      </c>
      <c r="BA67" s="18"/>
      <c r="BB67" s="18"/>
      <c r="BC67" s="18"/>
      <c r="BD67" s="18"/>
      <c r="BE67" s="18"/>
      <c r="BF67" s="18"/>
      <c r="BG67" s="18"/>
      <c r="BH67" s="18"/>
      <c r="BI67" s="18"/>
      <c r="BJ67" s="18"/>
      <c r="BK67" s="18"/>
      <c r="BL67" s="18"/>
      <c r="BM67" s="18"/>
      <c r="BN67" s="18"/>
      <c r="BO67" s="18"/>
      <c r="BP67" s="18"/>
      <c r="BQ67" s="18"/>
      <c r="BR67" s="18"/>
      <c r="BS67" s="19"/>
      <c r="BT67" s="17">
        <v>10</v>
      </c>
      <c r="BU67" s="18"/>
      <c r="BV67" s="18"/>
      <c r="BW67" s="18"/>
      <c r="BX67" s="18"/>
      <c r="BY67" s="18"/>
      <c r="BZ67" s="18"/>
      <c r="CA67" s="18"/>
      <c r="CB67" s="18"/>
      <c r="CC67" s="18"/>
      <c r="CD67" s="18"/>
      <c r="CE67" s="18"/>
      <c r="CF67" s="18"/>
      <c r="CG67" s="18"/>
      <c r="CH67" s="18"/>
      <c r="CI67" s="18"/>
      <c r="CJ67" s="19"/>
      <c r="CK67" s="17">
        <v>10</v>
      </c>
      <c r="CL67" s="18"/>
      <c r="CM67" s="18"/>
      <c r="CN67" s="18"/>
      <c r="CO67" s="18"/>
      <c r="CP67" s="18"/>
      <c r="CQ67" s="18"/>
      <c r="CR67" s="18"/>
      <c r="CS67" s="18"/>
      <c r="CT67" s="18"/>
      <c r="CU67" s="18"/>
      <c r="CV67" s="18"/>
      <c r="CW67" s="18"/>
      <c r="CX67" s="18"/>
      <c r="CY67" s="18"/>
      <c r="CZ67" s="18"/>
      <c r="DA67" s="18"/>
    </row>
    <row r="68" spans="1:105" s="3" customFormat="1" ht="66" customHeight="1" x14ac:dyDescent="0.2">
      <c r="A68" s="15" t="s">
        <v>96</v>
      </c>
      <c r="B68" s="15"/>
      <c r="C68" s="15"/>
      <c r="D68" s="15"/>
      <c r="E68" s="15"/>
      <c r="F68" s="15"/>
      <c r="G68" s="15"/>
      <c r="H68" s="16" t="s">
        <v>97</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t="s">
        <v>32</v>
      </c>
      <c r="AK68" s="18"/>
      <c r="AL68" s="18"/>
      <c r="AM68" s="18"/>
      <c r="AN68" s="18"/>
      <c r="AO68" s="18"/>
      <c r="AP68" s="18"/>
      <c r="AQ68" s="18"/>
      <c r="AR68" s="18"/>
      <c r="AS68" s="18"/>
      <c r="AT68" s="18"/>
      <c r="AU68" s="18"/>
      <c r="AV68" s="18"/>
      <c r="AW68" s="18"/>
      <c r="AX68" s="18"/>
      <c r="AY68" s="19"/>
      <c r="AZ68" s="21">
        <v>51763</v>
      </c>
      <c r="BA68" s="22"/>
      <c r="BB68" s="22"/>
      <c r="BC68" s="22"/>
      <c r="BD68" s="22"/>
      <c r="BE68" s="22"/>
      <c r="BF68" s="22"/>
      <c r="BG68" s="22"/>
      <c r="BH68" s="22"/>
      <c r="BI68" s="22"/>
      <c r="BJ68" s="22"/>
      <c r="BK68" s="22"/>
      <c r="BL68" s="22"/>
      <c r="BM68" s="22"/>
      <c r="BN68" s="22"/>
      <c r="BO68" s="22"/>
      <c r="BP68" s="22"/>
      <c r="BQ68" s="22"/>
      <c r="BR68" s="22"/>
      <c r="BS68" s="23"/>
      <c r="BT68" s="21">
        <v>0</v>
      </c>
      <c r="BU68" s="22"/>
      <c r="BV68" s="22"/>
      <c r="BW68" s="22"/>
      <c r="BX68" s="22"/>
      <c r="BY68" s="22"/>
      <c r="BZ68" s="22"/>
      <c r="CA68" s="22"/>
      <c r="CB68" s="22"/>
      <c r="CC68" s="22"/>
      <c r="CD68" s="22"/>
      <c r="CE68" s="22"/>
      <c r="CF68" s="22"/>
      <c r="CG68" s="22"/>
      <c r="CH68" s="22"/>
      <c r="CI68" s="22"/>
      <c r="CJ68" s="23"/>
      <c r="CK68" s="21">
        <v>0</v>
      </c>
      <c r="CL68" s="22"/>
      <c r="CM68" s="22"/>
      <c r="CN68" s="22"/>
      <c r="CO68" s="22"/>
      <c r="CP68" s="22"/>
      <c r="CQ68" s="22"/>
      <c r="CR68" s="22"/>
      <c r="CS68" s="22"/>
      <c r="CT68" s="22"/>
      <c r="CU68" s="22"/>
      <c r="CV68" s="22"/>
      <c r="CW68" s="22"/>
      <c r="CX68" s="22"/>
      <c r="CY68" s="22"/>
      <c r="CZ68" s="22"/>
      <c r="DA68" s="22"/>
    </row>
    <row r="69" spans="1:105" s="3" customFormat="1" ht="15" hidden="1" x14ac:dyDescent="0.25">
      <c r="A69" s="20" t="s">
        <v>98</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row>
    <row r="70" spans="1:105" s="3" customFormat="1" ht="40.5" hidden="1" customHeight="1" x14ac:dyDescent="0.2">
      <c r="A70" s="15" t="s">
        <v>28</v>
      </c>
      <c r="B70" s="15"/>
      <c r="C70" s="15"/>
      <c r="D70" s="15"/>
      <c r="E70" s="15"/>
      <c r="F70" s="15"/>
      <c r="G70" s="15"/>
      <c r="H70" s="16" t="s">
        <v>99</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c r="AK70" s="18"/>
      <c r="AL70" s="18"/>
      <c r="AM70" s="18"/>
      <c r="AN70" s="18"/>
      <c r="AO70" s="18"/>
      <c r="AP70" s="18"/>
      <c r="AQ70" s="18"/>
      <c r="AR70" s="18"/>
      <c r="AS70" s="18"/>
      <c r="AT70" s="18"/>
      <c r="AU70" s="18"/>
      <c r="AV70" s="18"/>
      <c r="AW70" s="18"/>
      <c r="AX70" s="18"/>
      <c r="AY70" s="19"/>
      <c r="AZ70" s="17"/>
      <c r="BA70" s="18"/>
      <c r="BB70" s="18"/>
      <c r="BC70" s="18"/>
      <c r="BD70" s="18"/>
      <c r="BE70" s="18"/>
      <c r="BF70" s="18"/>
      <c r="BG70" s="18"/>
      <c r="BH70" s="18"/>
      <c r="BI70" s="18"/>
      <c r="BJ70" s="18"/>
      <c r="BK70" s="18"/>
      <c r="BL70" s="18"/>
      <c r="BM70" s="18"/>
      <c r="BN70" s="18"/>
      <c r="BO70" s="18"/>
      <c r="BP70" s="18"/>
      <c r="BQ70" s="18"/>
      <c r="BR70" s="18"/>
      <c r="BS70" s="19"/>
      <c r="BT70" s="17"/>
      <c r="BU70" s="18"/>
      <c r="BV70" s="18"/>
      <c r="BW70" s="18"/>
      <c r="BX70" s="18"/>
      <c r="BY70" s="18"/>
      <c r="BZ70" s="18"/>
      <c r="CA70" s="18"/>
      <c r="CB70" s="18"/>
      <c r="CC70" s="18"/>
      <c r="CD70" s="18"/>
      <c r="CE70" s="18"/>
      <c r="CF70" s="18"/>
      <c r="CG70" s="18"/>
      <c r="CH70" s="18"/>
      <c r="CI70" s="18"/>
      <c r="CJ70" s="19"/>
      <c r="CK70" s="17"/>
      <c r="CL70" s="18"/>
      <c r="CM70" s="18"/>
      <c r="CN70" s="18"/>
      <c r="CO70" s="18"/>
      <c r="CP70" s="18"/>
      <c r="CQ70" s="18"/>
      <c r="CR70" s="18"/>
      <c r="CS70" s="18"/>
      <c r="CT70" s="18"/>
      <c r="CU70" s="18"/>
      <c r="CV70" s="18"/>
      <c r="CW70" s="18"/>
      <c r="CX70" s="18"/>
      <c r="CY70" s="18"/>
      <c r="CZ70" s="18"/>
      <c r="DA70" s="18"/>
    </row>
    <row r="71" spans="1:105" s="3" customFormat="1" ht="15" hidden="1" customHeight="1" x14ac:dyDescent="0.2">
      <c r="A71" s="15"/>
      <c r="B71" s="15"/>
      <c r="C71" s="15"/>
      <c r="D71" s="15"/>
      <c r="E71" s="15"/>
      <c r="F71" s="15"/>
      <c r="G71" s="15"/>
      <c r="H71" s="16" t="s">
        <v>67</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17"/>
      <c r="BU71" s="18"/>
      <c r="BV71" s="18"/>
      <c r="BW71" s="18"/>
      <c r="BX71" s="18"/>
      <c r="BY71" s="18"/>
      <c r="BZ71" s="18"/>
      <c r="CA71" s="18"/>
      <c r="CB71" s="18"/>
      <c r="CC71" s="18"/>
      <c r="CD71" s="18"/>
      <c r="CE71" s="18"/>
      <c r="CF71" s="18"/>
      <c r="CG71" s="18"/>
      <c r="CH71" s="18"/>
      <c r="CI71" s="18"/>
      <c r="CJ71" s="19"/>
      <c r="CK71" s="17"/>
      <c r="CL71" s="18"/>
      <c r="CM71" s="18"/>
      <c r="CN71" s="18"/>
      <c r="CO71" s="18"/>
      <c r="CP71" s="18"/>
      <c r="CQ71" s="18"/>
      <c r="CR71" s="18"/>
      <c r="CS71" s="18"/>
      <c r="CT71" s="18"/>
      <c r="CU71" s="18"/>
      <c r="CV71" s="18"/>
      <c r="CW71" s="18"/>
      <c r="CX71" s="18"/>
      <c r="CY71" s="18"/>
      <c r="CZ71" s="18"/>
      <c r="DA71" s="18"/>
    </row>
    <row r="72" spans="1:105" s="3" customFormat="1" ht="40.5" hidden="1" customHeight="1" x14ac:dyDescent="0.2">
      <c r="A72" s="15" t="s">
        <v>30</v>
      </c>
      <c r="B72" s="15"/>
      <c r="C72" s="15"/>
      <c r="D72" s="15"/>
      <c r="E72" s="15"/>
      <c r="F72" s="15"/>
      <c r="G72" s="15"/>
      <c r="H72" s="16" t="s">
        <v>100</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t="s">
        <v>55</v>
      </c>
      <c r="AK72" s="18"/>
      <c r="AL72" s="18"/>
      <c r="AM72" s="18"/>
      <c r="AN72" s="18"/>
      <c r="AO72" s="18"/>
      <c r="AP72" s="18"/>
      <c r="AQ72" s="18"/>
      <c r="AR72" s="18"/>
      <c r="AS72" s="18"/>
      <c r="AT72" s="18"/>
      <c r="AU72" s="18"/>
      <c r="AV72" s="18"/>
      <c r="AW72" s="18"/>
      <c r="AX72" s="18"/>
      <c r="AY72" s="19"/>
      <c r="AZ72" s="17"/>
      <c r="BA72" s="18"/>
      <c r="BB72" s="18"/>
      <c r="BC72" s="18"/>
      <c r="BD72" s="18"/>
      <c r="BE72" s="18"/>
      <c r="BF72" s="18"/>
      <c r="BG72" s="18"/>
      <c r="BH72" s="18"/>
      <c r="BI72" s="18"/>
      <c r="BJ72" s="18"/>
      <c r="BK72" s="18"/>
      <c r="BL72" s="18"/>
      <c r="BM72" s="18"/>
      <c r="BN72" s="18"/>
      <c r="BO72" s="18"/>
      <c r="BP72" s="18"/>
      <c r="BQ72" s="18"/>
      <c r="BR72" s="18"/>
      <c r="BS72" s="19"/>
      <c r="BT72" s="17"/>
      <c r="BU72" s="18"/>
      <c r="BV72" s="18"/>
      <c r="BW72" s="18"/>
      <c r="BX72" s="18"/>
      <c r="BY72" s="18"/>
      <c r="BZ72" s="18"/>
      <c r="CA72" s="18"/>
      <c r="CB72" s="18"/>
      <c r="CC72" s="18"/>
      <c r="CD72" s="18"/>
      <c r="CE72" s="18"/>
      <c r="CF72" s="18"/>
      <c r="CG72" s="18"/>
      <c r="CH72" s="18"/>
      <c r="CI72" s="18"/>
      <c r="CJ72" s="19"/>
      <c r="CK72" s="17"/>
      <c r="CL72" s="18"/>
      <c r="CM72" s="18"/>
      <c r="CN72" s="18"/>
      <c r="CO72" s="18"/>
      <c r="CP72" s="18"/>
      <c r="CQ72" s="18"/>
      <c r="CR72" s="18"/>
      <c r="CS72" s="18"/>
      <c r="CT72" s="18"/>
      <c r="CU72" s="18"/>
      <c r="CV72" s="18"/>
      <c r="CW72" s="18"/>
      <c r="CX72" s="18"/>
      <c r="CY72" s="18"/>
      <c r="CZ72" s="18"/>
      <c r="DA72" s="18"/>
    </row>
    <row r="73" spans="1:105" s="3" customFormat="1" ht="27.75" hidden="1" customHeight="1" x14ac:dyDescent="0.2">
      <c r="A73" s="15" t="s">
        <v>101</v>
      </c>
      <c r="B73" s="15"/>
      <c r="C73" s="15"/>
      <c r="D73" s="15"/>
      <c r="E73" s="15"/>
      <c r="F73" s="15"/>
      <c r="G73" s="15"/>
      <c r="H73" s="16" t="s">
        <v>102</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t="s">
        <v>55</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17"/>
      <c r="BU73" s="18"/>
      <c r="BV73" s="18"/>
      <c r="BW73" s="18"/>
      <c r="BX73" s="18"/>
      <c r="BY73" s="18"/>
      <c r="BZ73" s="18"/>
      <c r="CA73" s="18"/>
      <c r="CB73" s="18"/>
      <c r="CC73" s="18"/>
      <c r="CD73" s="18"/>
      <c r="CE73" s="18"/>
      <c r="CF73" s="18"/>
      <c r="CG73" s="18"/>
      <c r="CH73" s="18"/>
      <c r="CI73" s="18"/>
      <c r="CJ73" s="19"/>
      <c r="CK73" s="17"/>
      <c r="CL73" s="18"/>
      <c r="CM73" s="18"/>
      <c r="CN73" s="18"/>
      <c r="CO73" s="18"/>
      <c r="CP73" s="18"/>
      <c r="CQ73" s="18"/>
      <c r="CR73" s="18"/>
      <c r="CS73" s="18"/>
      <c r="CT73" s="18"/>
      <c r="CU73" s="18"/>
      <c r="CV73" s="18"/>
      <c r="CW73" s="18"/>
      <c r="CX73" s="18"/>
      <c r="CY73" s="18"/>
      <c r="CZ73" s="18"/>
      <c r="DA73" s="18"/>
    </row>
    <row r="74" spans="1:105" s="3" customFormat="1" ht="15" hidden="1" customHeight="1" x14ac:dyDescent="0.2">
      <c r="A74" s="15"/>
      <c r="B74" s="15"/>
      <c r="C74" s="15"/>
      <c r="D74" s="15"/>
      <c r="E74" s="15"/>
      <c r="F74" s="15"/>
      <c r="G74" s="15"/>
      <c r="H74" s="16" t="s">
        <v>103</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t="s">
        <v>55</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17"/>
      <c r="BU74" s="18"/>
      <c r="BV74" s="18"/>
      <c r="BW74" s="18"/>
      <c r="BX74" s="18"/>
      <c r="BY74" s="18"/>
      <c r="BZ74" s="18"/>
      <c r="CA74" s="18"/>
      <c r="CB74" s="18"/>
      <c r="CC74" s="18"/>
      <c r="CD74" s="18"/>
      <c r="CE74" s="18"/>
      <c r="CF74" s="18"/>
      <c r="CG74" s="18"/>
      <c r="CH74" s="18"/>
      <c r="CI74" s="18"/>
      <c r="CJ74" s="19"/>
      <c r="CK74" s="17"/>
      <c r="CL74" s="18"/>
      <c r="CM74" s="18"/>
      <c r="CN74" s="18"/>
      <c r="CO74" s="18"/>
      <c r="CP74" s="18"/>
      <c r="CQ74" s="18"/>
      <c r="CR74" s="18"/>
      <c r="CS74" s="18"/>
      <c r="CT74" s="18"/>
      <c r="CU74" s="18"/>
      <c r="CV74" s="18"/>
      <c r="CW74" s="18"/>
      <c r="CX74" s="18"/>
      <c r="CY74" s="18"/>
      <c r="CZ74" s="18"/>
      <c r="DA74" s="18"/>
    </row>
    <row r="75" spans="1:105" s="3" customFormat="1" ht="15" hidden="1" customHeight="1" x14ac:dyDescent="0.2">
      <c r="A75" s="15"/>
      <c r="B75" s="15"/>
      <c r="C75" s="15"/>
      <c r="D75" s="15"/>
      <c r="E75" s="15"/>
      <c r="F75" s="15"/>
      <c r="G75" s="15"/>
      <c r="H75" s="16" t="s">
        <v>104</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t="s">
        <v>55</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17"/>
      <c r="BU75" s="18"/>
      <c r="BV75" s="18"/>
      <c r="BW75" s="18"/>
      <c r="BX75" s="18"/>
      <c r="BY75" s="18"/>
      <c r="BZ75" s="18"/>
      <c r="CA75" s="18"/>
      <c r="CB75" s="18"/>
      <c r="CC75" s="18"/>
      <c r="CD75" s="18"/>
      <c r="CE75" s="18"/>
      <c r="CF75" s="18"/>
      <c r="CG75" s="18"/>
      <c r="CH75" s="18"/>
      <c r="CI75" s="18"/>
      <c r="CJ75" s="19"/>
      <c r="CK75" s="17"/>
      <c r="CL75" s="18"/>
      <c r="CM75" s="18"/>
      <c r="CN75" s="18"/>
      <c r="CO75" s="18"/>
      <c r="CP75" s="18"/>
      <c r="CQ75" s="18"/>
      <c r="CR75" s="18"/>
      <c r="CS75" s="18"/>
      <c r="CT75" s="18"/>
      <c r="CU75" s="18"/>
      <c r="CV75" s="18"/>
      <c r="CW75" s="18"/>
      <c r="CX75" s="18"/>
      <c r="CY75" s="18"/>
      <c r="CZ75" s="18"/>
      <c r="DA75" s="18"/>
    </row>
    <row r="76" spans="1:105" s="3" customFormat="1" ht="15" hidden="1" customHeight="1" x14ac:dyDescent="0.2">
      <c r="A76" s="15" t="s">
        <v>105</v>
      </c>
      <c r="B76" s="15"/>
      <c r="C76" s="15"/>
      <c r="D76" s="15"/>
      <c r="E76" s="15"/>
      <c r="F76" s="15"/>
      <c r="G76" s="15"/>
      <c r="H76" s="16" t="s">
        <v>106</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t="s">
        <v>55</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17"/>
      <c r="BU76" s="18"/>
      <c r="BV76" s="18"/>
      <c r="BW76" s="18"/>
      <c r="BX76" s="18"/>
      <c r="BY76" s="18"/>
      <c r="BZ76" s="18"/>
      <c r="CA76" s="18"/>
      <c r="CB76" s="18"/>
      <c r="CC76" s="18"/>
      <c r="CD76" s="18"/>
      <c r="CE76" s="18"/>
      <c r="CF76" s="18"/>
      <c r="CG76" s="18"/>
      <c r="CH76" s="18"/>
      <c r="CI76" s="18"/>
      <c r="CJ76" s="19"/>
      <c r="CK76" s="17"/>
      <c r="CL76" s="18"/>
      <c r="CM76" s="18"/>
      <c r="CN76" s="18"/>
      <c r="CO76" s="18"/>
      <c r="CP76" s="18"/>
      <c r="CQ76" s="18"/>
      <c r="CR76" s="18"/>
      <c r="CS76" s="18"/>
      <c r="CT76" s="18"/>
      <c r="CU76" s="18"/>
      <c r="CV76" s="18"/>
      <c r="CW76" s="18"/>
      <c r="CX76" s="18"/>
      <c r="CY76" s="18"/>
      <c r="CZ76" s="18"/>
      <c r="DA76" s="18"/>
    </row>
    <row r="77" spans="1:105" s="3" customFormat="1" ht="15" hidden="1" customHeight="1" x14ac:dyDescent="0.2">
      <c r="A77" s="15"/>
      <c r="B77" s="15"/>
      <c r="C77" s="15"/>
      <c r="D77" s="15"/>
      <c r="E77" s="15"/>
      <c r="F77" s="15"/>
      <c r="G77" s="15"/>
      <c r="H77" s="16" t="s">
        <v>103</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t="s">
        <v>55</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17"/>
      <c r="BU77" s="18"/>
      <c r="BV77" s="18"/>
      <c r="BW77" s="18"/>
      <c r="BX77" s="18"/>
      <c r="BY77" s="18"/>
      <c r="BZ77" s="18"/>
      <c r="CA77" s="18"/>
      <c r="CB77" s="18"/>
      <c r="CC77" s="18"/>
      <c r="CD77" s="18"/>
      <c r="CE77" s="18"/>
      <c r="CF77" s="18"/>
      <c r="CG77" s="18"/>
      <c r="CH77" s="18"/>
      <c r="CI77" s="18"/>
      <c r="CJ77" s="19"/>
      <c r="CK77" s="17"/>
      <c r="CL77" s="18"/>
      <c r="CM77" s="18"/>
      <c r="CN77" s="18"/>
      <c r="CO77" s="18"/>
      <c r="CP77" s="18"/>
      <c r="CQ77" s="18"/>
      <c r="CR77" s="18"/>
      <c r="CS77" s="18"/>
      <c r="CT77" s="18"/>
      <c r="CU77" s="18"/>
      <c r="CV77" s="18"/>
      <c r="CW77" s="18"/>
      <c r="CX77" s="18"/>
      <c r="CY77" s="18"/>
      <c r="CZ77" s="18"/>
      <c r="DA77" s="18"/>
    </row>
    <row r="78" spans="1:105" s="3" customFormat="1" ht="15" hidden="1" customHeight="1" x14ac:dyDescent="0.2">
      <c r="A78" s="15"/>
      <c r="B78" s="15"/>
      <c r="C78" s="15"/>
      <c r="D78" s="15"/>
      <c r="E78" s="15"/>
      <c r="F78" s="15"/>
      <c r="G78" s="15"/>
      <c r="H78" s="16" t="s">
        <v>104</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t="s">
        <v>55</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17"/>
      <c r="BU78" s="18"/>
      <c r="BV78" s="18"/>
      <c r="BW78" s="18"/>
      <c r="BX78" s="18"/>
      <c r="BY78" s="18"/>
      <c r="BZ78" s="18"/>
      <c r="CA78" s="18"/>
      <c r="CB78" s="18"/>
      <c r="CC78" s="18"/>
      <c r="CD78" s="18"/>
      <c r="CE78" s="18"/>
      <c r="CF78" s="18"/>
      <c r="CG78" s="18"/>
      <c r="CH78" s="18"/>
      <c r="CI78" s="18"/>
      <c r="CJ78" s="19"/>
      <c r="CK78" s="17"/>
      <c r="CL78" s="18"/>
      <c r="CM78" s="18"/>
      <c r="CN78" s="18"/>
      <c r="CO78" s="18"/>
      <c r="CP78" s="18"/>
      <c r="CQ78" s="18"/>
      <c r="CR78" s="18"/>
      <c r="CS78" s="18"/>
      <c r="CT78" s="18"/>
      <c r="CU78" s="18"/>
      <c r="CV78" s="18"/>
      <c r="CW78" s="18"/>
      <c r="CX78" s="18"/>
      <c r="CY78" s="18"/>
      <c r="CZ78" s="18"/>
      <c r="DA78" s="18"/>
    </row>
    <row r="79" spans="1:105" s="3" customFormat="1" ht="15" hidden="1" customHeight="1" x14ac:dyDescent="0.2">
      <c r="A79" s="15"/>
      <c r="B79" s="15"/>
      <c r="C79" s="15"/>
      <c r="D79" s="15"/>
      <c r="E79" s="15"/>
      <c r="F79" s="15"/>
      <c r="G79" s="15"/>
      <c r="H79" s="16" t="s">
        <v>67</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t="s">
        <v>55</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17"/>
      <c r="BU79" s="18"/>
      <c r="BV79" s="18"/>
      <c r="BW79" s="18"/>
      <c r="BX79" s="18"/>
      <c r="BY79" s="18"/>
      <c r="BZ79" s="18"/>
      <c r="CA79" s="18"/>
      <c r="CB79" s="18"/>
      <c r="CC79" s="18"/>
      <c r="CD79" s="18"/>
      <c r="CE79" s="18"/>
      <c r="CF79" s="18"/>
      <c r="CG79" s="18"/>
      <c r="CH79" s="18"/>
      <c r="CI79" s="18"/>
      <c r="CJ79" s="19"/>
      <c r="CK79" s="17"/>
      <c r="CL79" s="18"/>
      <c r="CM79" s="18"/>
      <c r="CN79" s="18"/>
      <c r="CO79" s="18"/>
      <c r="CP79" s="18"/>
      <c r="CQ79" s="18"/>
      <c r="CR79" s="18"/>
      <c r="CS79" s="18"/>
      <c r="CT79" s="18"/>
      <c r="CU79" s="18"/>
      <c r="CV79" s="18"/>
      <c r="CW79" s="18"/>
      <c r="CX79" s="18"/>
      <c r="CY79" s="18"/>
      <c r="CZ79" s="18"/>
      <c r="DA79" s="18"/>
    </row>
    <row r="80" spans="1:105" s="3" customFormat="1" ht="120" hidden="1" customHeight="1" x14ac:dyDescent="0.2">
      <c r="A80" s="15" t="s">
        <v>107</v>
      </c>
      <c r="B80" s="15"/>
      <c r="C80" s="15"/>
      <c r="D80" s="15"/>
      <c r="E80" s="15"/>
      <c r="F80" s="15"/>
      <c r="G80" s="15"/>
      <c r="H80" s="16" t="s">
        <v>108</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t="s">
        <v>55</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17"/>
      <c r="BU80" s="18"/>
      <c r="BV80" s="18"/>
      <c r="BW80" s="18"/>
      <c r="BX80" s="18"/>
      <c r="BY80" s="18"/>
      <c r="BZ80" s="18"/>
      <c r="CA80" s="18"/>
      <c r="CB80" s="18"/>
      <c r="CC80" s="18"/>
      <c r="CD80" s="18"/>
      <c r="CE80" s="18"/>
      <c r="CF80" s="18"/>
      <c r="CG80" s="18"/>
      <c r="CH80" s="18"/>
      <c r="CI80" s="18"/>
      <c r="CJ80" s="19"/>
      <c r="CK80" s="17"/>
      <c r="CL80" s="18"/>
      <c r="CM80" s="18"/>
      <c r="CN80" s="18"/>
      <c r="CO80" s="18"/>
      <c r="CP80" s="18"/>
      <c r="CQ80" s="18"/>
      <c r="CR80" s="18"/>
      <c r="CS80" s="18"/>
      <c r="CT80" s="18"/>
      <c r="CU80" s="18"/>
      <c r="CV80" s="18"/>
      <c r="CW80" s="18"/>
      <c r="CX80" s="18"/>
      <c r="CY80" s="18"/>
      <c r="CZ80" s="18"/>
      <c r="DA80" s="18"/>
    </row>
    <row r="81" spans="1:105" s="3" customFormat="1" ht="27.75" hidden="1" customHeight="1" x14ac:dyDescent="0.2">
      <c r="A81" s="15" t="s">
        <v>29</v>
      </c>
      <c r="B81" s="15"/>
      <c r="C81" s="15"/>
      <c r="D81" s="15"/>
      <c r="E81" s="15"/>
      <c r="F81" s="15"/>
      <c r="G81" s="15"/>
      <c r="H81" s="16" t="s">
        <v>102</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t="s">
        <v>55</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17"/>
      <c r="BU81" s="18"/>
      <c r="BV81" s="18"/>
      <c r="BW81" s="18"/>
      <c r="BX81" s="18"/>
      <c r="BY81" s="18"/>
      <c r="BZ81" s="18"/>
      <c r="CA81" s="18"/>
      <c r="CB81" s="18"/>
      <c r="CC81" s="18"/>
      <c r="CD81" s="18"/>
      <c r="CE81" s="18"/>
      <c r="CF81" s="18"/>
      <c r="CG81" s="18"/>
      <c r="CH81" s="18"/>
      <c r="CI81" s="18"/>
      <c r="CJ81" s="19"/>
      <c r="CK81" s="17"/>
      <c r="CL81" s="18"/>
      <c r="CM81" s="18"/>
      <c r="CN81" s="18"/>
      <c r="CO81" s="18"/>
      <c r="CP81" s="18"/>
      <c r="CQ81" s="18"/>
      <c r="CR81" s="18"/>
      <c r="CS81" s="18"/>
      <c r="CT81" s="18"/>
      <c r="CU81" s="18"/>
      <c r="CV81" s="18"/>
      <c r="CW81" s="18"/>
      <c r="CX81" s="18"/>
      <c r="CY81" s="18"/>
      <c r="CZ81" s="18"/>
      <c r="DA81" s="18"/>
    </row>
    <row r="82" spans="1:105" s="3" customFormat="1" ht="15" hidden="1" customHeight="1" x14ac:dyDescent="0.2">
      <c r="A82" s="15"/>
      <c r="B82" s="15"/>
      <c r="C82" s="15"/>
      <c r="D82" s="15"/>
      <c r="E82" s="15"/>
      <c r="F82" s="15"/>
      <c r="G82" s="15"/>
      <c r="H82" s="16" t="s">
        <v>103</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t="s">
        <v>55</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17"/>
      <c r="BU82" s="18"/>
      <c r="BV82" s="18"/>
      <c r="BW82" s="18"/>
      <c r="BX82" s="18"/>
      <c r="BY82" s="18"/>
      <c r="BZ82" s="18"/>
      <c r="CA82" s="18"/>
      <c r="CB82" s="18"/>
      <c r="CC82" s="18"/>
      <c r="CD82" s="18"/>
      <c r="CE82" s="18"/>
      <c r="CF82" s="18"/>
      <c r="CG82" s="18"/>
      <c r="CH82" s="18"/>
      <c r="CI82" s="18"/>
      <c r="CJ82" s="19"/>
      <c r="CK82" s="17"/>
      <c r="CL82" s="18"/>
      <c r="CM82" s="18"/>
      <c r="CN82" s="18"/>
      <c r="CO82" s="18"/>
      <c r="CP82" s="18"/>
      <c r="CQ82" s="18"/>
      <c r="CR82" s="18"/>
      <c r="CS82" s="18"/>
      <c r="CT82" s="18"/>
      <c r="CU82" s="18"/>
      <c r="CV82" s="18"/>
      <c r="CW82" s="18"/>
      <c r="CX82" s="18"/>
      <c r="CY82" s="18"/>
      <c r="CZ82" s="18"/>
      <c r="DA82" s="18"/>
    </row>
    <row r="83" spans="1:105" s="3" customFormat="1" ht="15" hidden="1" customHeight="1" x14ac:dyDescent="0.2">
      <c r="A83" s="15"/>
      <c r="B83" s="15"/>
      <c r="C83" s="15"/>
      <c r="D83" s="15"/>
      <c r="E83" s="15"/>
      <c r="F83" s="15"/>
      <c r="G83" s="15"/>
      <c r="H83" s="16" t="s">
        <v>104</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t="s">
        <v>55</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17"/>
      <c r="BU83" s="18"/>
      <c r="BV83" s="18"/>
      <c r="BW83" s="18"/>
      <c r="BX83" s="18"/>
      <c r="BY83" s="18"/>
      <c r="BZ83" s="18"/>
      <c r="CA83" s="18"/>
      <c r="CB83" s="18"/>
      <c r="CC83" s="18"/>
      <c r="CD83" s="18"/>
      <c r="CE83" s="18"/>
      <c r="CF83" s="18"/>
      <c r="CG83" s="18"/>
      <c r="CH83" s="18"/>
      <c r="CI83" s="18"/>
      <c r="CJ83" s="19"/>
      <c r="CK83" s="17"/>
      <c r="CL83" s="18"/>
      <c r="CM83" s="18"/>
      <c r="CN83" s="18"/>
      <c r="CO83" s="18"/>
      <c r="CP83" s="18"/>
      <c r="CQ83" s="18"/>
      <c r="CR83" s="18"/>
      <c r="CS83" s="18"/>
      <c r="CT83" s="18"/>
      <c r="CU83" s="18"/>
      <c r="CV83" s="18"/>
      <c r="CW83" s="18"/>
      <c r="CX83" s="18"/>
      <c r="CY83" s="18"/>
      <c r="CZ83" s="18"/>
      <c r="DA83" s="18"/>
    </row>
    <row r="84" spans="1:105" s="3" customFormat="1" ht="15" hidden="1" customHeight="1" x14ac:dyDescent="0.2">
      <c r="A84" s="15" t="s">
        <v>109</v>
      </c>
      <c r="B84" s="15"/>
      <c r="C84" s="15"/>
      <c r="D84" s="15"/>
      <c r="E84" s="15"/>
      <c r="F84" s="15"/>
      <c r="G84" s="15"/>
      <c r="H84" s="16" t="s">
        <v>106</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t="s">
        <v>55</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17"/>
      <c r="BU84" s="18"/>
      <c r="BV84" s="18"/>
      <c r="BW84" s="18"/>
      <c r="BX84" s="18"/>
      <c r="BY84" s="18"/>
      <c r="BZ84" s="18"/>
      <c r="CA84" s="18"/>
      <c r="CB84" s="18"/>
      <c r="CC84" s="18"/>
      <c r="CD84" s="18"/>
      <c r="CE84" s="18"/>
      <c r="CF84" s="18"/>
      <c r="CG84" s="18"/>
      <c r="CH84" s="18"/>
      <c r="CI84" s="18"/>
      <c r="CJ84" s="19"/>
      <c r="CK84" s="17"/>
      <c r="CL84" s="18"/>
      <c r="CM84" s="18"/>
      <c r="CN84" s="18"/>
      <c r="CO84" s="18"/>
      <c r="CP84" s="18"/>
      <c r="CQ84" s="18"/>
      <c r="CR84" s="18"/>
      <c r="CS84" s="18"/>
      <c r="CT84" s="18"/>
      <c r="CU84" s="18"/>
      <c r="CV84" s="18"/>
      <c r="CW84" s="18"/>
      <c r="CX84" s="18"/>
      <c r="CY84" s="18"/>
      <c r="CZ84" s="18"/>
      <c r="DA84" s="18"/>
    </row>
    <row r="85" spans="1:105" s="3" customFormat="1" ht="15" hidden="1" customHeight="1" x14ac:dyDescent="0.2">
      <c r="A85" s="15"/>
      <c r="B85" s="15"/>
      <c r="C85" s="15"/>
      <c r="D85" s="15"/>
      <c r="E85" s="15"/>
      <c r="F85" s="15"/>
      <c r="G85" s="15"/>
      <c r="H85" s="16" t="s">
        <v>103</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t="s">
        <v>55</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17"/>
      <c r="BU85" s="18"/>
      <c r="BV85" s="18"/>
      <c r="BW85" s="18"/>
      <c r="BX85" s="18"/>
      <c r="BY85" s="18"/>
      <c r="BZ85" s="18"/>
      <c r="CA85" s="18"/>
      <c r="CB85" s="18"/>
      <c r="CC85" s="18"/>
      <c r="CD85" s="18"/>
      <c r="CE85" s="18"/>
      <c r="CF85" s="18"/>
      <c r="CG85" s="18"/>
      <c r="CH85" s="18"/>
      <c r="CI85" s="18"/>
      <c r="CJ85" s="19"/>
      <c r="CK85" s="17"/>
      <c r="CL85" s="18"/>
      <c r="CM85" s="18"/>
      <c r="CN85" s="18"/>
      <c r="CO85" s="18"/>
      <c r="CP85" s="18"/>
      <c r="CQ85" s="18"/>
      <c r="CR85" s="18"/>
      <c r="CS85" s="18"/>
      <c r="CT85" s="18"/>
      <c r="CU85" s="18"/>
      <c r="CV85" s="18"/>
      <c r="CW85" s="18"/>
      <c r="CX85" s="18"/>
      <c r="CY85" s="18"/>
      <c r="CZ85" s="18"/>
      <c r="DA85" s="18"/>
    </row>
    <row r="86" spans="1:105" s="3" customFormat="1" ht="15" hidden="1" customHeight="1" x14ac:dyDescent="0.2">
      <c r="A86" s="15"/>
      <c r="B86" s="15"/>
      <c r="C86" s="15"/>
      <c r="D86" s="15"/>
      <c r="E86" s="15"/>
      <c r="F86" s="15"/>
      <c r="G86" s="15"/>
      <c r="H86" s="16" t="s">
        <v>104</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t="s">
        <v>55</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17"/>
      <c r="BU86" s="18"/>
      <c r="BV86" s="18"/>
      <c r="BW86" s="18"/>
      <c r="BX86" s="18"/>
      <c r="BY86" s="18"/>
      <c r="BZ86" s="18"/>
      <c r="CA86" s="18"/>
      <c r="CB86" s="18"/>
      <c r="CC86" s="18"/>
      <c r="CD86" s="18"/>
      <c r="CE86" s="18"/>
      <c r="CF86" s="18"/>
      <c r="CG86" s="18"/>
      <c r="CH86" s="18"/>
      <c r="CI86" s="18"/>
      <c r="CJ86" s="19"/>
      <c r="CK86" s="17"/>
      <c r="CL86" s="18"/>
      <c r="CM86" s="18"/>
      <c r="CN86" s="18"/>
      <c r="CO86" s="18"/>
      <c r="CP86" s="18"/>
      <c r="CQ86" s="18"/>
      <c r="CR86" s="18"/>
      <c r="CS86" s="18"/>
      <c r="CT86" s="18"/>
      <c r="CU86" s="18"/>
      <c r="CV86" s="18"/>
      <c r="CW86" s="18"/>
      <c r="CX86" s="18"/>
      <c r="CY86" s="18"/>
      <c r="CZ86" s="18"/>
      <c r="DA86" s="18"/>
    </row>
    <row r="87" spans="1:105" s="3" customFormat="1" ht="93" hidden="1" customHeight="1" x14ac:dyDescent="0.2">
      <c r="A87" s="15" t="s">
        <v>110</v>
      </c>
      <c r="B87" s="15"/>
      <c r="C87" s="15"/>
      <c r="D87" s="15"/>
      <c r="E87" s="15"/>
      <c r="F87" s="15"/>
      <c r="G87" s="15"/>
      <c r="H87" s="16" t="s">
        <v>111</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t="s">
        <v>55</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17"/>
      <c r="BU87" s="18"/>
      <c r="BV87" s="18"/>
      <c r="BW87" s="18"/>
      <c r="BX87" s="18"/>
      <c r="BY87" s="18"/>
      <c r="BZ87" s="18"/>
      <c r="CA87" s="18"/>
      <c r="CB87" s="18"/>
      <c r="CC87" s="18"/>
      <c r="CD87" s="18"/>
      <c r="CE87" s="18"/>
      <c r="CF87" s="18"/>
      <c r="CG87" s="18"/>
      <c r="CH87" s="18"/>
      <c r="CI87" s="18"/>
      <c r="CJ87" s="19"/>
      <c r="CK87" s="17"/>
      <c r="CL87" s="18"/>
      <c r="CM87" s="18"/>
      <c r="CN87" s="18"/>
      <c r="CO87" s="18"/>
      <c r="CP87" s="18"/>
      <c r="CQ87" s="18"/>
      <c r="CR87" s="18"/>
      <c r="CS87" s="18"/>
      <c r="CT87" s="18"/>
      <c r="CU87" s="18"/>
      <c r="CV87" s="18"/>
      <c r="CW87" s="18"/>
      <c r="CX87" s="18"/>
      <c r="CY87" s="18"/>
      <c r="CZ87" s="18"/>
      <c r="DA87" s="18"/>
    </row>
    <row r="88" spans="1:105" s="3" customFormat="1" ht="27.75" hidden="1" customHeight="1" x14ac:dyDescent="0.2">
      <c r="A88" s="15" t="s">
        <v>112</v>
      </c>
      <c r="B88" s="15"/>
      <c r="C88" s="15"/>
      <c r="D88" s="15"/>
      <c r="E88" s="15"/>
      <c r="F88" s="15"/>
      <c r="G88" s="15"/>
      <c r="H88" s="16" t="s">
        <v>102</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t="s">
        <v>55</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17"/>
      <c r="BU88" s="18"/>
      <c r="BV88" s="18"/>
      <c r="BW88" s="18"/>
      <c r="BX88" s="18"/>
      <c r="BY88" s="18"/>
      <c r="BZ88" s="18"/>
      <c r="CA88" s="18"/>
      <c r="CB88" s="18"/>
      <c r="CC88" s="18"/>
      <c r="CD88" s="18"/>
      <c r="CE88" s="18"/>
      <c r="CF88" s="18"/>
      <c r="CG88" s="18"/>
      <c r="CH88" s="18"/>
      <c r="CI88" s="18"/>
      <c r="CJ88" s="19"/>
      <c r="CK88" s="17"/>
      <c r="CL88" s="18"/>
      <c r="CM88" s="18"/>
      <c r="CN88" s="18"/>
      <c r="CO88" s="18"/>
      <c r="CP88" s="18"/>
      <c r="CQ88" s="18"/>
      <c r="CR88" s="18"/>
      <c r="CS88" s="18"/>
      <c r="CT88" s="18"/>
      <c r="CU88" s="18"/>
      <c r="CV88" s="18"/>
      <c r="CW88" s="18"/>
      <c r="CX88" s="18"/>
      <c r="CY88" s="18"/>
      <c r="CZ88" s="18"/>
      <c r="DA88" s="18"/>
    </row>
    <row r="89" spans="1:105" s="3" customFormat="1" ht="15" hidden="1" customHeight="1" x14ac:dyDescent="0.2">
      <c r="A89" s="15"/>
      <c r="B89" s="15"/>
      <c r="C89" s="15"/>
      <c r="D89" s="15"/>
      <c r="E89" s="15"/>
      <c r="F89" s="15"/>
      <c r="G89" s="15"/>
      <c r="H89" s="16" t="s">
        <v>103</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t="s">
        <v>55</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17"/>
      <c r="BU89" s="18"/>
      <c r="BV89" s="18"/>
      <c r="BW89" s="18"/>
      <c r="BX89" s="18"/>
      <c r="BY89" s="18"/>
      <c r="BZ89" s="18"/>
      <c r="CA89" s="18"/>
      <c r="CB89" s="18"/>
      <c r="CC89" s="18"/>
      <c r="CD89" s="18"/>
      <c r="CE89" s="18"/>
      <c r="CF89" s="18"/>
      <c r="CG89" s="18"/>
      <c r="CH89" s="18"/>
      <c r="CI89" s="18"/>
      <c r="CJ89" s="19"/>
      <c r="CK89" s="17"/>
      <c r="CL89" s="18"/>
      <c r="CM89" s="18"/>
      <c r="CN89" s="18"/>
      <c r="CO89" s="18"/>
      <c r="CP89" s="18"/>
      <c r="CQ89" s="18"/>
      <c r="CR89" s="18"/>
      <c r="CS89" s="18"/>
      <c r="CT89" s="18"/>
      <c r="CU89" s="18"/>
      <c r="CV89" s="18"/>
      <c r="CW89" s="18"/>
      <c r="CX89" s="18"/>
      <c r="CY89" s="18"/>
      <c r="CZ89" s="18"/>
      <c r="DA89" s="18"/>
    </row>
    <row r="90" spans="1:105" s="3" customFormat="1" ht="15" hidden="1" customHeight="1" x14ac:dyDescent="0.2">
      <c r="A90" s="15"/>
      <c r="B90" s="15"/>
      <c r="C90" s="15"/>
      <c r="D90" s="15"/>
      <c r="E90" s="15"/>
      <c r="F90" s="15"/>
      <c r="G90" s="15"/>
      <c r="H90" s="16" t="s">
        <v>104</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t="s">
        <v>55</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17"/>
      <c r="BU90" s="18"/>
      <c r="BV90" s="18"/>
      <c r="BW90" s="18"/>
      <c r="BX90" s="18"/>
      <c r="BY90" s="18"/>
      <c r="BZ90" s="18"/>
      <c r="CA90" s="18"/>
      <c r="CB90" s="18"/>
      <c r="CC90" s="18"/>
      <c r="CD90" s="18"/>
      <c r="CE90" s="18"/>
      <c r="CF90" s="18"/>
      <c r="CG90" s="18"/>
      <c r="CH90" s="18"/>
      <c r="CI90" s="18"/>
      <c r="CJ90" s="19"/>
      <c r="CK90" s="17"/>
      <c r="CL90" s="18"/>
      <c r="CM90" s="18"/>
      <c r="CN90" s="18"/>
      <c r="CO90" s="18"/>
      <c r="CP90" s="18"/>
      <c r="CQ90" s="18"/>
      <c r="CR90" s="18"/>
      <c r="CS90" s="18"/>
      <c r="CT90" s="18"/>
      <c r="CU90" s="18"/>
      <c r="CV90" s="18"/>
      <c r="CW90" s="18"/>
      <c r="CX90" s="18"/>
      <c r="CY90" s="18"/>
      <c r="CZ90" s="18"/>
      <c r="DA90" s="18"/>
    </row>
    <row r="91" spans="1:105" s="3" customFormat="1" ht="15" hidden="1" customHeight="1" x14ac:dyDescent="0.2">
      <c r="A91" s="15" t="s">
        <v>113</v>
      </c>
      <c r="B91" s="15"/>
      <c r="C91" s="15"/>
      <c r="D91" s="15"/>
      <c r="E91" s="15"/>
      <c r="F91" s="15"/>
      <c r="G91" s="15"/>
      <c r="H91" s="16" t="s">
        <v>106</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t="s">
        <v>55</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17"/>
      <c r="BU91" s="18"/>
      <c r="BV91" s="18"/>
      <c r="BW91" s="18"/>
      <c r="BX91" s="18"/>
      <c r="BY91" s="18"/>
      <c r="BZ91" s="18"/>
      <c r="CA91" s="18"/>
      <c r="CB91" s="18"/>
      <c r="CC91" s="18"/>
      <c r="CD91" s="18"/>
      <c r="CE91" s="18"/>
      <c r="CF91" s="18"/>
      <c r="CG91" s="18"/>
      <c r="CH91" s="18"/>
      <c r="CI91" s="18"/>
      <c r="CJ91" s="19"/>
      <c r="CK91" s="17"/>
      <c r="CL91" s="18"/>
      <c r="CM91" s="18"/>
      <c r="CN91" s="18"/>
      <c r="CO91" s="18"/>
      <c r="CP91" s="18"/>
      <c r="CQ91" s="18"/>
      <c r="CR91" s="18"/>
      <c r="CS91" s="18"/>
      <c r="CT91" s="18"/>
      <c r="CU91" s="18"/>
      <c r="CV91" s="18"/>
      <c r="CW91" s="18"/>
      <c r="CX91" s="18"/>
      <c r="CY91" s="18"/>
      <c r="CZ91" s="18"/>
      <c r="DA91" s="18"/>
    </row>
    <row r="92" spans="1:105" s="3" customFormat="1" ht="15" hidden="1" customHeight="1" x14ac:dyDescent="0.2">
      <c r="A92" s="15"/>
      <c r="B92" s="15"/>
      <c r="C92" s="15"/>
      <c r="D92" s="15"/>
      <c r="E92" s="15"/>
      <c r="F92" s="15"/>
      <c r="G92" s="15"/>
      <c r="H92" s="16" t="s">
        <v>103</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t="s">
        <v>55</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17"/>
      <c r="BU92" s="18"/>
      <c r="BV92" s="18"/>
      <c r="BW92" s="18"/>
      <c r="BX92" s="18"/>
      <c r="BY92" s="18"/>
      <c r="BZ92" s="18"/>
      <c r="CA92" s="18"/>
      <c r="CB92" s="18"/>
      <c r="CC92" s="18"/>
      <c r="CD92" s="18"/>
      <c r="CE92" s="18"/>
      <c r="CF92" s="18"/>
      <c r="CG92" s="18"/>
      <c r="CH92" s="18"/>
      <c r="CI92" s="18"/>
      <c r="CJ92" s="19"/>
      <c r="CK92" s="17"/>
      <c r="CL92" s="18"/>
      <c r="CM92" s="18"/>
      <c r="CN92" s="18"/>
      <c r="CO92" s="18"/>
      <c r="CP92" s="18"/>
      <c r="CQ92" s="18"/>
      <c r="CR92" s="18"/>
      <c r="CS92" s="18"/>
      <c r="CT92" s="18"/>
      <c r="CU92" s="18"/>
      <c r="CV92" s="18"/>
      <c r="CW92" s="18"/>
      <c r="CX92" s="18"/>
      <c r="CY92" s="18"/>
      <c r="CZ92" s="18"/>
      <c r="DA92" s="18"/>
    </row>
    <row r="93" spans="1:105" s="3" customFormat="1" ht="15" hidden="1" customHeight="1" x14ac:dyDescent="0.2">
      <c r="A93" s="15"/>
      <c r="B93" s="15"/>
      <c r="C93" s="15"/>
      <c r="D93" s="15"/>
      <c r="E93" s="15"/>
      <c r="F93" s="15"/>
      <c r="G93" s="15"/>
      <c r="H93" s="16" t="s">
        <v>104</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t="s">
        <v>55</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17"/>
      <c r="BU93" s="18"/>
      <c r="BV93" s="18"/>
      <c r="BW93" s="18"/>
      <c r="BX93" s="18"/>
      <c r="BY93" s="18"/>
      <c r="BZ93" s="18"/>
      <c r="CA93" s="18"/>
      <c r="CB93" s="18"/>
      <c r="CC93" s="18"/>
      <c r="CD93" s="18"/>
      <c r="CE93" s="18"/>
      <c r="CF93" s="18"/>
      <c r="CG93" s="18"/>
      <c r="CH93" s="18"/>
      <c r="CI93" s="18"/>
      <c r="CJ93" s="19"/>
      <c r="CK93" s="17"/>
      <c r="CL93" s="18"/>
      <c r="CM93" s="18"/>
      <c r="CN93" s="18"/>
      <c r="CO93" s="18"/>
      <c r="CP93" s="18"/>
      <c r="CQ93" s="18"/>
      <c r="CR93" s="18"/>
      <c r="CS93" s="18"/>
      <c r="CT93" s="18"/>
      <c r="CU93" s="18"/>
      <c r="CV93" s="18"/>
      <c r="CW93" s="18"/>
      <c r="CX93" s="18"/>
      <c r="CY93" s="18"/>
      <c r="CZ93" s="18"/>
      <c r="DA93" s="18"/>
    </row>
    <row r="94" spans="1:105" s="3" customFormat="1" ht="105" hidden="1" customHeight="1" x14ac:dyDescent="0.2">
      <c r="A94" s="15" t="s">
        <v>114</v>
      </c>
      <c r="B94" s="15"/>
      <c r="C94" s="15"/>
      <c r="D94" s="15"/>
      <c r="E94" s="15"/>
      <c r="F94" s="15"/>
      <c r="G94" s="15"/>
      <c r="H94" s="16" t="s">
        <v>115</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t="s">
        <v>55</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17"/>
      <c r="BU94" s="18"/>
      <c r="BV94" s="18"/>
      <c r="BW94" s="18"/>
      <c r="BX94" s="18"/>
      <c r="BY94" s="18"/>
      <c r="BZ94" s="18"/>
      <c r="CA94" s="18"/>
      <c r="CB94" s="18"/>
      <c r="CC94" s="18"/>
      <c r="CD94" s="18"/>
      <c r="CE94" s="18"/>
      <c r="CF94" s="18"/>
      <c r="CG94" s="18"/>
      <c r="CH94" s="18"/>
      <c r="CI94" s="18"/>
      <c r="CJ94" s="19"/>
      <c r="CK94" s="17"/>
      <c r="CL94" s="18"/>
      <c r="CM94" s="18"/>
      <c r="CN94" s="18"/>
      <c r="CO94" s="18"/>
      <c r="CP94" s="18"/>
      <c r="CQ94" s="18"/>
      <c r="CR94" s="18"/>
      <c r="CS94" s="18"/>
      <c r="CT94" s="18"/>
      <c r="CU94" s="18"/>
      <c r="CV94" s="18"/>
      <c r="CW94" s="18"/>
      <c r="CX94" s="18"/>
      <c r="CY94" s="18"/>
      <c r="CZ94" s="18"/>
      <c r="DA94" s="18"/>
    </row>
    <row r="95" spans="1:105" s="3" customFormat="1" ht="27.75" hidden="1" customHeight="1" x14ac:dyDescent="0.2">
      <c r="A95" s="15" t="s">
        <v>116</v>
      </c>
      <c r="B95" s="15"/>
      <c r="C95" s="15"/>
      <c r="D95" s="15"/>
      <c r="E95" s="15"/>
      <c r="F95" s="15"/>
      <c r="G95" s="15"/>
      <c r="H95" s="16" t="s">
        <v>102</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t="s">
        <v>55</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row>
    <row r="96" spans="1:105" s="3" customFormat="1" ht="15" hidden="1" customHeight="1" x14ac:dyDescent="0.2">
      <c r="A96" s="15"/>
      <c r="B96" s="15"/>
      <c r="C96" s="15"/>
      <c r="D96" s="15"/>
      <c r="E96" s="15"/>
      <c r="F96" s="15"/>
      <c r="G96" s="15"/>
      <c r="H96" s="16" t="s">
        <v>103</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t="s">
        <v>55</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row>
    <row r="97" spans="1:105" s="3" customFormat="1" ht="15" hidden="1" customHeight="1" x14ac:dyDescent="0.2">
      <c r="A97" s="15"/>
      <c r="B97" s="15"/>
      <c r="C97" s="15"/>
      <c r="D97" s="15"/>
      <c r="E97" s="15"/>
      <c r="F97" s="15"/>
      <c r="G97" s="15"/>
      <c r="H97" s="16" t="s">
        <v>104</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t="s">
        <v>55</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row>
    <row r="98" spans="1:105" s="3" customFormat="1" ht="15" hidden="1" customHeight="1" x14ac:dyDescent="0.2">
      <c r="A98" s="15" t="s">
        <v>117</v>
      </c>
      <c r="B98" s="15"/>
      <c r="C98" s="15"/>
      <c r="D98" s="15"/>
      <c r="E98" s="15"/>
      <c r="F98" s="15"/>
      <c r="G98" s="15"/>
      <c r="H98" s="16" t="s">
        <v>106</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t="s">
        <v>55</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row>
    <row r="99" spans="1:105" s="3" customFormat="1" ht="15" hidden="1" customHeight="1" x14ac:dyDescent="0.2">
      <c r="A99" s="15"/>
      <c r="B99" s="15"/>
      <c r="C99" s="15"/>
      <c r="D99" s="15"/>
      <c r="E99" s="15"/>
      <c r="F99" s="15"/>
      <c r="G99" s="15"/>
      <c r="H99" s="16" t="s">
        <v>103</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t="s">
        <v>55</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row>
    <row r="100" spans="1:105" s="3" customFormat="1" ht="15" hidden="1" customHeight="1" x14ac:dyDescent="0.2">
      <c r="A100" s="15"/>
      <c r="B100" s="15"/>
      <c r="C100" s="15"/>
      <c r="D100" s="15"/>
      <c r="E100" s="15"/>
      <c r="F100" s="15"/>
      <c r="G100" s="15"/>
      <c r="H100" s="16" t="s">
        <v>104</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t="s">
        <v>55</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row>
    <row r="101" spans="1:105" s="3" customFormat="1" ht="120" hidden="1" customHeight="1" x14ac:dyDescent="0.2">
      <c r="A101" s="15" t="s">
        <v>118</v>
      </c>
      <c r="B101" s="15"/>
      <c r="C101" s="15"/>
      <c r="D101" s="15"/>
      <c r="E101" s="15"/>
      <c r="F101" s="15"/>
      <c r="G101" s="15"/>
      <c r="H101" s="16" t="s">
        <v>119</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t="s">
        <v>55</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row>
    <row r="102" spans="1:105" s="3" customFormat="1" ht="27.75" hidden="1" customHeight="1" x14ac:dyDescent="0.2">
      <c r="A102" s="15" t="s">
        <v>120</v>
      </c>
      <c r="B102" s="15"/>
      <c r="C102" s="15"/>
      <c r="D102" s="15"/>
      <c r="E102" s="15"/>
      <c r="F102" s="15"/>
      <c r="G102" s="15"/>
      <c r="H102" s="16" t="s">
        <v>102</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t="s">
        <v>55</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row>
    <row r="103" spans="1:105" s="3" customFormat="1" ht="15" hidden="1" customHeight="1" x14ac:dyDescent="0.2">
      <c r="A103" s="15"/>
      <c r="B103" s="15"/>
      <c r="C103" s="15"/>
      <c r="D103" s="15"/>
      <c r="E103" s="15"/>
      <c r="F103" s="15"/>
      <c r="G103" s="15"/>
      <c r="H103" s="16" t="s">
        <v>103</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t="s">
        <v>55</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row>
    <row r="104" spans="1:105" s="3" customFormat="1" ht="15" hidden="1" customHeight="1" x14ac:dyDescent="0.2">
      <c r="A104" s="15"/>
      <c r="B104" s="15"/>
      <c r="C104" s="15"/>
      <c r="D104" s="15"/>
      <c r="E104" s="15"/>
      <c r="F104" s="15"/>
      <c r="G104" s="15"/>
      <c r="H104" s="16" t="s">
        <v>104</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t="s">
        <v>55</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row>
    <row r="105" spans="1:105" s="3" customFormat="1" ht="15" hidden="1" customHeight="1" x14ac:dyDescent="0.2">
      <c r="A105" s="15" t="s">
        <v>121</v>
      </c>
      <c r="B105" s="15"/>
      <c r="C105" s="15"/>
      <c r="D105" s="15"/>
      <c r="E105" s="15"/>
      <c r="F105" s="15"/>
      <c r="G105" s="15"/>
      <c r="H105" s="16" t="s">
        <v>106</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t="s">
        <v>55</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row>
    <row r="106" spans="1:105" s="3" customFormat="1" ht="15" hidden="1" customHeight="1" x14ac:dyDescent="0.2">
      <c r="A106" s="15"/>
      <c r="B106" s="15"/>
      <c r="C106" s="15"/>
      <c r="D106" s="15"/>
      <c r="E106" s="15"/>
      <c r="F106" s="15"/>
      <c r="G106" s="15"/>
      <c r="H106" s="16" t="s">
        <v>103</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t="s">
        <v>55</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row>
    <row r="107" spans="1:105" s="3" customFormat="1" ht="15" hidden="1" customHeight="1" x14ac:dyDescent="0.2">
      <c r="A107" s="15"/>
      <c r="B107" s="15"/>
      <c r="C107" s="15"/>
      <c r="D107" s="15"/>
      <c r="E107" s="15"/>
      <c r="F107" s="15"/>
      <c r="G107" s="15"/>
      <c r="H107" s="16" t="s">
        <v>104</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t="s">
        <v>55</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row>
    <row r="108" spans="1:105" s="3" customFormat="1" ht="27.75" hidden="1" customHeight="1" x14ac:dyDescent="0.2">
      <c r="A108" s="15" t="s">
        <v>122</v>
      </c>
      <c r="B108" s="15"/>
      <c r="C108" s="15"/>
      <c r="D108" s="15"/>
      <c r="E108" s="15"/>
      <c r="F108" s="15"/>
      <c r="G108" s="15"/>
      <c r="H108" s="16" t="s">
        <v>123</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t="s">
        <v>55</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row>
    <row r="109" spans="1:105" s="3" customFormat="1" ht="27.75" hidden="1" customHeight="1" x14ac:dyDescent="0.2">
      <c r="A109" s="15" t="s">
        <v>124</v>
      </c>
      <c r="B109" s="15"/>
      <c r="C109" s="15"/>
      <c r="D109" s="15"/>
      <c r="E109" s="15"/>
      <c r="F109" s="15"/>
      <c r="G109" s="15"/>
      <c r="H109" s="16" t="s">
        <v>102</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t="s">
        <v>55</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row>
    <row r="110" spans="1:105" s="3" customFormat="1" ht="15" hidden="1" customHeight="1" x14ac:dyDescent="0.2">
      <c r="A110" s="15"/>
      <c r="B110" s="15"/>
      <c r="C110" s="15"/>
      <c r="D110" s="15"/>
      <c r="E110" s="15"/>
      <c r="F110" s="15"/>
      <c r="G110" s="15"/>
      <c r="H110" s="16" t="s">
        <v>103</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t="s">
        <v>55</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row>
    <row r="111" spans="1:105" s="3" customFormat="1" ht="15" hidden="1" customHeight="1" x14ac:dyDescent="0.2">
      <c r="A111" s="15"/>
      <c r="B111" s="15"/>
      <c r="C111" s="15"/>
      <c r="D111" s="15"/>
      <c r="E111" s="15"/>
      <c r="F111" s="15"/>
      <c r="G111" s="15"/>
      <c r="H111" s="16" t="s">
        <v>104</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t="s">
        <v>55</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row>
    <row r="112" spans="1:105" s="3" customFormat="1" ht="15" hidden="1" customHeight="1" x14ac:dyDescent="0.2">
      <c r="A112" s="15" t="s">
        <v>125</v>
      </c>
      <c r="B112" s="15"/>
      <c r="C112" s="15"/>
      <c r="D112" s="15"/>
      <c r="E112" s="15"/>
      <c r="F112" s="15"/>
      <c r="G112" s="15"/>
      <c r="H112" s="16" t="s">
        <v>106</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t="s">
        <v>55</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row>
    <row r="113" spans="1:105" s="3" customFormat="1" ht="15" hidden="1" customHeight="1" x14ac:dyDescent="0.2">
      <c r="A113" s="15"/>
      <c r="B113" s="15"/>
      <c r="C113" s="15"/>
      <c r="D113" s="15"/>
      <c r="E113" s="15"/>
      <c r="F113" s="15"/>
      <c r="G113" s="15"/>
      <c r="H113" s="16" t="s">
        <v>103</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t="s">
        <v>55</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row>
    <row r="114" spans="1:105" s="3" customFormat="1" ht="15" hidden="1" customHeight="1" x14ac:dyDescent="0.2">
      <c r="A114" s="15"/>
      <c r="B114" s="15"/>
      <c r="C114" s="15"/>
      <c r="D114" s="15"/>
      <c r="E114" s="15"/>
      <c r="F114" s="15"/>
      <c r="G114" s="15"/>
      <c r="H114" s="16" t="s">
        <v>104</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t="s">
        <v>55</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row>
    <row r="115" spans="1:105" s="3" customFormat="1" ht="27.75" hidden="1" customHeight="1" x14ac:dyDescent="0.2">
      <c r="A115" s="15" t="s">
        <v>126</v>
      </c>
      <c r="B115" s="15"/>
      <c r="C115" s="15"/>
      <c r="D115" s="15"/>
      <c r="E115" s="15"/>
      <c r="F115" s="15"/>
      <c r="G115" s="15"/>
      <c r="H115" s="16" t="s">
        <v>127</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t="s">
        <v>55</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row>
    <row r="116" spans="1:105" s="3" customFormat="1" ht="27.75" hidden="1" customHeight="1" x14ac:dyDescent="0.2">
      <c r="A116" s="15" t="s">
        <v>128</v>
      </c>
      <c r="B116" s="15"/>
      <c r="C116" s="15"/>
      <c r="D116" s="15"/>
      <c r="E116" s="15"/>
      <c r="F116" s="15"/>
      <c r="G116" s="15"/>
      <c r="H116" s="16" t="s">
        <v>102</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t="s">
        <v>55</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row>
    <row r="117" spans="1:105" s="3" customFormat="1" ht="15" hidden="1" customHeight="1" x14ac:dyDescent="0.2">
      <c r="A117" s="15"/>
      <c r="B117" s="15"/>
      <c r="C117" s="15"/>
      <c r="D117" s="15"/>
      <c r="E117" s="15"/>
      <c r="F117" s="15"/>
      <c r="G117" s="15"/>
      <c r="H117" s="16" t="s">
        <v>103</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t="s">
        <v>55</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row>
    <row r="118" spans="1:105" s="3" customFormat="1" ht="15" hidden="1" customHeight="1" x14ac:dyDescent="0.2">
      <c r="A118" s="15"/>
      <c r="B118" s="15"/>
      <c r="C118" s="15"/>
      <c r="D118" s="15"/>
      <c r="E118" s="15"/>
      <c r="F118" s="15"/>
      <c r="G118" s="15"/>
      <c r="H118" s="16" t="s">
        <v>104</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t="s">
        <v>55</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row>
    <row r="119" spans="1:105" s="3" customFormat="1" ht="15" hidden="1" customHeight="1" x14ac:dyDescent="0.2">
      <c r="A119" s="15" t="s">
        <v>129</v>
      </c>
      <c r="B119" s="15"/>
      <c r="C119" s="15"/>
      <c r="D119" s="15"/>
      <c r="E119" s="15"/>
      <c r="F119" s="15"/>
      <c r="G119" s="15"/>
      <c r="H119" s="16" t="s">
        <v>106</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t="s">
        <v>55</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row>
    <row r="120" spans="1:105" s="3" customFormat="1" ht="15" hidden="1" customHeight="1" x14ac:dyDescent="0.2">
      <c r="A120" s="15"/>
      <c r="B120" s="15"/>
      <c r="C120" s="15"/>
      <c r="D120" s="15"/>
      <c r="E120" s="15"/>
      <c r="F120" s="15"/>
      <c r="G120" s="15"/>
      <c r="H120" s="16" t="s">
        <v>103</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t="s">
        <v>55</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row>
    <row r="121" spans="1:105" s="3" customFormat="1" ht="15" hidden="1" customHeight="1" x14ac:dyDescent="0.2">
      <c r="A121" s="15"/>
      <c r="B121" s="15"/>
      <c r="C121" s="15"/>
      <c r="D121" s="15"/>
      <c r="E121" s="15"/>
      <c r="F121" s="15"/>
      <c r="G121" s="15"/>
      <c r="H121" s="16" t="s">
        <v>104</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t="s">
        <v>55</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row>
    <row r="122" spans="1:105" s="3" customFormat="1" ht="93" hidden="1" customHeight="1" x14ac:dyDescent="0.2">
      <c r="A122" s="15" t="s">
        <v>33</v>
      </c>
      <c r="B122" s="15"/>
      <c r="C122" s="15"/>
      <c r="D122" s="15"/>
      <c r="E122" s="15"/>
      <c r="F122" s="15"/>
      <c r="G122" s="15"/>
      <c r="H122" s="16" t="s">
        <v>130</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t="s">
        <v>55</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row>
    <row r="123" spans="1:105" s="3" customFormat="1" ht="15" hidden="1" customHeight="1" x14ac:dyDescent="0.2">
      <c r="A123" s="15"/>
      <c r="B123" s="15"/>
      <c r="C123" s="15"/>
      <c r="D123" s="15"/>
      <c r="E123" s="15"/>
      <c r="F123" s="15"/>
      <c r="G123" s="15"/>
      <c r="H123" s="16" t="s">
        <v>131</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7" t="s">
        <v>55</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row>
    <row r="124" spans="1:105" s="3" customFormat="1" ht="15" hidden="1" customHeight="1" x14ac:dyDescent="0.2">
      <c r="A124" s="15"/>
      <c r="B124" s="15"/>
      <c r="C124" s="15"/>
      <c r="D124" s="15"/>
      <c r="E124" s="15"/>
      <c r="F124" s="15"/>
      <c r="G124" s="15"/>
      <c r="H124" s="16" t="s">
        <v>103</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7" t="s">
        <v>55</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row>
    <row r="125" spans="1:105" s="3" customFormat="1" ht="15" hidden="1" customHeight="1" x14ac:dyDescent="0.2">
      <c r="A125" s="15"/>
      <c r="B125" s="15"/>
      <c r="C125" s="15"/>
      <c r="D125" s="15"/>
      <c r="E125" s="15"/>
      <c r="F125" s="15"/>
      <c r="G125" s="15"/>
      <c r="H125" s="16" t="s">
        <v>104</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7" t="s">
        <v>55</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row>
    <row r="126" spans="1:105" s="3" customFormat="1" ht="15" hidden="1" customHeight="1" x14ac:dyDescent="0.2">
      <c r="A126" s="15"/>
      <c r="B126" s="15"/>
      <c r="C126" s="15"/>
      <c r="D126" s="15"/>
      <c r="E126" s="15"/>
      <c r="F126" s="15"/>
      <c r="G126" s="15"/>
      <c r="H126" s="16" t="s">
        <v>132</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7" t="s">
        <v>55</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row>
    <row r="127" spans="1:105" s="3" customFormat="1" ht="15" hidden="1" customHeight="1" x14ac:dyDescent="0.2">
      <c r="A127" s="15"/>
      <c r="B127" s="15"/>
      <c r="C127" s="15"/>
      <c r="D127" s="15"/>
      <c r="E127" s="15"/>
      <c r="F127" s="15"/>
      <c r="G127" s="15"/>
      <c r="H127" s="16" t="s">
        <v>103</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7" t="s">
        <v>55</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row>
    <row r="128" spans="1:105" s="3" customFormat="1" ht="15" hidden="1" customHeight="1" x14ac:dyDescent="0.2">
      <c r="A128" s="15"/>
      <c r="B128" s="15"/>
      <c r="C128" s="15"/>
      <c r="D128" s="15"/>
      <c r="E128" s="15"/>
      <c r="F128" s="15"/>
      <c r="G128" s="15"/>
      <c r="H128" s="16" t="s">
        <v>104</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7" t="s">
        <v>55</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row>
    <row r="129" spans="1:105" s="3" customFormat="1" ht="15" hidden="1" customHeight="1" x14ac:dyDescent="0.2">
      <c r="A129" s="15"/>
      <c r="B129" s="15"/>
      <c r="C129" s="15"/>
      <c r="D129" s="15"/>
      <c r="E129" s="15"/>
      <c r="F129" s="15"/>
      <c r="G129" s="15"/>
      <c r="H129" s="16" t="s">
        <v>133</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7" t="s">
        <v>55</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row>
    <row r="130" spans="1:105" s="3" customFormat="1" ht="15" hidden="1" customHeight="1" x14ac:dyDescent="0.2">
      <c r="A130" s="15"/>
      <c r="B130" s="15"/>
      <c r="C130" s="15"/>
      <c r="D130" s="15"/>
      <c r="E130" s="15"/>
      <c r="F130" s="15"/>
      <c r="G130" s="15"/>
      <c r="H130" s="16" t="s">
        <v>103</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7" t="s">
        <v>55</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row>
    <row r="131" spans="1:105" s="3" customFormat="1" ht="15" hidden="1" customHeight="1" x14ac:dyDescent="0.2">
      <c r="A131" s="15"/>
      <c r="B131" s="15"/>
      <c r="C131" s="15"/>
      <c r="D131" s="15"/>
      <c r="E131" s="15"/>
      <c r="F131" s="15"/>
      <c r="G131" s="15"/>
      <c r="H131" s="16" t="s">
        <v>104</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7" t="s">
        <v>55</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row>
    <row r="132" spans="1:105" s="3" customFormat="1" ht="79.5" hidden="1" customHeight="1" x14ac:dyDescent="0.2">
      <c r="A132" s="15" t="s">
        <v>35</v>
      </c>
      <c r="B132" s="15"/>
      <c r="C132" s="15"/>
      <c r="D132" s="15"/>
      <c r="E132" s="15"/>
      <c r="F132" s="15"/>
      <c r="G132" s="15"/>
      <c r="H132" s="16" t="s">
        <v>134</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7" t="s">
        <v>55</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row>
    <row r="133" spans="1:105" s="3" customFormat="1" ht="15" hidden="1" customHeight="1" x14ac:dyDescent="0.2">
      <c r="A133" s="15"/>
      <c r="B133" s="15"/>
      <c r="C133" s="15"/>
      <c r="D133" s="15"/>
      <c r="E133" s="15"/>
      <c r="F133" s="15"/>
      <c r="G133" s="15"/>
      <c r="H133" s="16" t="s">
        <v>135</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7" t="s">
        <v>55</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row>
    <row r="134" spans="1:105" s="3" customFormat="1" ht="15" hidden="1" customHeight="1" x14ac:dyDescent="0.2">
      <c r="A134" s="15"/>
      <c r="B134" s="15"/>
      <c r="C134" s="15"/>
      <c r="D134" s="15"/>
      <c r="E134" s="15"/>
      <c r="F134" s="15"/>
      <c r="G134" s="15"/>
      <c r="H134" s="16" t="s">
        <v>136</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7" t="s">
        <v>55</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row>
    <row r="135" spans="1:105" s="3" customFormat="1" ht="27.75" hidden="1" customHeight="1" x14ac:dyDescent="0.2">
      <c r="A135" s="15" t="s">
        <v>39</v>
      </c>
      <c r="B135" s="15"/>
      <c r="C135" s="15"/>
      <c r="D135" s="15"/>
      <c r="E135" s="15"/>
      <c r="F135" s="15"/>
      <c r="G135" s="15"/>
      <c r="H135" s="16" t="s">
        <v>137</v>
      </c>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row>
    <row r="136" spans="1:105" s="3" customFormat="1" ht="15" hidden="1" customHeight="1" x14ac:dyDescent="0.2">
      <c r="A136" s="15"/>
      <c r="B136" s="15"/>
      <c r="C136" s="15"/>
      <c r="D136" s="15"/>
      <c r="E136" s="15"/>
      <c r="F136" s="15"/>
      <c r="G136" s="15"/>
      <c r="H136" s="16" t="s">
        <v>67</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row>
    <row r="137" spans="1:105" s="3" customFormat="1" ht="40.5" hidden="1" customHeight="1" x14ac:dyDescent="0.2">
      <c r="A137" s="15" t="s">
        <v>41</v>
      </c>
      <c r="B137" s="15"/>
      <c r="C137" s="15"/>
      <c r="D137" s="15"/>
      <c r="E137" s="15"/>
      <c r="F137" s="15"/>
      <c r="G137" s="15"/>
      <c r="H137" s="16" t="s">
        <v>139</v>
      </c>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7" t="s">
        <v>138</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row>
    <row r="138" spans="1:105" s="3" customFormat="1" ht="93" hidden="1" customHeight="1" x14ac:dyDescent="0.2">
      <c r="A138" s="15" t="s">
        <v>140</v>
      </c>
      <c r="B138" s="15"/>
      <c r="C138" s="15"/>
      <c r="D138" s="15"/>
      <c r="E138" s="15"/>
      <c r="F138" s="15"/>
      <c r="G138" s="15"/>
      <c r="H138" s="16" t="s">
        <v>141</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7" t="s">
        <v>138</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row>
    <row r="139" spans="1:105" s="3" customFormat="1" ht="15" hidden="1" customHeight="1" x14ac:dyDescent="0.2">
      <c r="A139" s="15"/>
      <c r="B139" s="15"/>
      <c r="C139" s="15"/>
      <c r="D139" s="15"/>
      <c r="E139" s="15"/>
      <c r="F139" s="15"/>
      <c r="G139" s="15"/>
      <c r="H139" s="16" t="s">
        <v>131</v>
      </c>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7" t="s">
        <v>138</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row>
    <row r="140" spans="1:105" s="3" customFormat="1" ht="15" hidden="1" customHeight="1" x14ac:dyDescent="0.2">
      <c r="A140" s="15"/>
      <c r="B140" s="15"/>
      <c r="C140" s="15"/>
      <c r="D140" s="15"/>
      <c r="E140" s="15"/>
      <c r="F140" s="15"/>
      <c r="G140" s="15"/>
      <c r="H140" s="16" t="s">
        <v>132</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7" t="s">
        <v>138</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row>
    <row r="141" spans="1:105" s="3" customFormat="1" ht="15" hidden="1" customHeight="1" x14ac:dyDescent="0.2">
      <c r="A141" s="15"/>
      <c r="B141" s="15"/>
      <c r="C141" s="15"/>
      <c r="D141" s="15"/>
      <c r="E141" s="15"/>
      <c r="F141" s="15"/>
      <c r="G141" s="15"/>
      <c r="H141" s="16" t="s">
        <v>133</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7" t="s">
        <v>138</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row>
    <row r="142" spans="1:105" s="3" customFormat="1" ht="78" hidden="1" customHeight="1" x14ac:dyDescent="0.2">
      <c r="A142" s="15" t="s">
        <v>142</v>
      </c>
      <c r="B142" s="15"/>
      <c r="C142" s="15"/>
      <c r="D142" s="15"/>
      <c r="E142" s="15"/>
      <c r="F142" s="15"/>
      <c r="G142" s="15"/>
      <c r="H142" s="16" t="s">
        <v>143</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7" t="s">
        <v>138</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row>
    <row r="143" spans="1:105" s="3" customFormat="1" ht="40.5" hidden="1" customHeight="1" x14ac:dyDescent="0.2">
      <c r="A143" s="15" t="s">
        <v>44</v>
      </c>
      <c r="B143" s="15"/>
      <c r="C143" s="15"/>
      <c r="D143" s="15"/>
      <c r="E143" s="15"/>
      <c r="F143" s="15"/>
      <c r="G143" s="15"/>
      <c r="H143" s="16" t="s">
        <v>144</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row>
    <row r="144" spans="1:105" s="3" customFormat="1" ht="15" hidden="1" customHeight="1" x14ac:dyDescent="0.2">
      <c r="A144" s="15"/>
      <c r="B144" s="15"/>
      <c r="C144" s="15"/>
      <c r="D144" s="15"/>
      <c r="E144" s="15"/>
      <c r="F144" s="15"/>
      <c r="G144" s="15"/>
      <c r="H144" s="16" t="s">
        <v>67</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row>
    <row r="145" spans="1:105" s="3" customFormat="1" ht="40.5" hidden="1" customHeight="1" x14ac:dyDescent="0.2">
      <c r="A145" s="15" t="s">
        <v>46</v>
      </c>
      <c r="B145" s="15"/>
      <c r="C145" s="15"/>
      <c r="D145" s="15"/>
      <c r="E145" s="15"/>
      <c r="F145" s="15"/>
      <c r="G145" s="15"/>
      <c r="H145" s="16" t="s">
        <v>146</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7" t="s">
        <v>145</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row>
    <row r="146" spans="1:105" s="3" customFormat="1" ht="93" hidden="1" customHeight="1" x14ac:dyDescent="0.2">
      <c r="A146" s="15" t="s">
        <v>49</v>
      </c>
      <c r="B146" s="15"/>
      <c r="C146" s="15"/>
      <c r="D146" s="15"/>
      <c r="E146" s="15"/>
      <c r="F146" s="15"/>
      <c r="G146" s="15"/>
      <c r="H146" s="16" t="s">
        <v>147</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t="s">
        <v>145</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row>
    <row r="147" spans="1:105" s="3" customFormat="1" ht="15" hidden="1" customHeight="1" x14ac:dyDescent="0.2">
      <c r="A147" s="15"/>
      <c r="B147" s="15"/>
      <c r="C147" s="15"/>
      <c r="D147" s="15"/>
      <c r="E147" s="15"/>
      <c r="F147" s="15"/>
      <c r="G147" s="15"/>
      <c r="H147" s="16" t="s">
        <v>131</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7" t="s">
        <v>145</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row>
    <row r="148" spans="1:105" s="3" customFormat="1" ht="15" hidden="1" customHeight="1" x14ac:dyDescent="0.2">
      <c r="A148" s="15"/>
      <c r="B148" s="15"/>
      <c r="C148" s="15"/>
      <c r="D148" s="15"/>
      <c r="E148" s="15"/>
      <c r="F148" s="15"/>
      <c r="G148" s="15"/>
      <c r="H148" s="16" t="s">
        <v>132</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7" t="s">
        <v>145</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row>
    <row r="149" spans="1:105" s="3" customFormat="1" ht="15" hidden="1" customHeight="1" x14ac:dyDescent="0.2">
      <c r="A149" s="15"/>
      <c r="B149" s="15"/>
      <c r="C149" s="15"/>
      <c r="D149" s="15"/>
      <c r="E149" s="15"/>
      <c r="F149" s="15"/>
      <c r="G149" s="15"/>
      <c r="H149" s="16" t="s">
        <v>133</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7" t="s">
        <v>145</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row>
    <row r="150" spans="1:105" s="3" customFormat="1" ht="27.75" hidden="1" customHeight="1" x14ac:dyDescent="0.2">
      <c r="A150" s="15" t="s">
        <v>64</v>
      </c>
      <c r="B150" s="15"/>
      <c r="C150" s="15"/>
      <c r="D150" s="15"/>
      <c r="E150" s="15"/>
      <c r="F150" s="15"/>
      <c r="G150" s="15"/>
      <c r="H150" s="16" t="s">
        <v>148</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7" t="s">
        <v>145</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row>
    <row r="151" spans="1:105" s="3" customFormat="1" ht="40.5" hidden="1" customHeight="1" x14ac:dyDescent="0.2">
      <c r="A151" s="15" t="s">
        <v>84</v>
      </c>
      <c r="B151" s="15"/>
      <c r="C151" s="15"/>
      <c r="D151" s="15"/>
      <c r="E151" s="15"/>
      <c r="F151" s="15"/>
      <c r="G151" s="15"/>
      <c r="H151" s="16" t="s">
        <v>149</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7" t="s">
        <v>32</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row>
    <row r="152" spans="1:105" s="3" customFormat="1" ht="54" hidden="1" customHeight="1" x14ac:dyDescent="0.2">
      <c r="A152" s="15" t="s">
        <v>94</v>
      </c>
      <c r="B152" s="15"/>
      <c r="C152" s="15"/>
      <c r="D152" s="15"/>
      <c r="E152" s="15"/>
      <c r="F152" s="15"/>
      <c r="G152" s="15"/>
      <c r="H152" s="16" t="s">
        <v>85</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row>
    <row r="153" spans="1:105" s="3" customFormat="1" ht="27.75" hidden="1" customHeight="1" x14ac:dyDescent="0.2">
      <c r="A153" s="15" t="s">
        <v>150</v>
      </c>
      <c r="B153" s="15"/>
      <c r="C153" s="15"/>
      <c r="D153" s="15"/>
      <c r="E153" s="15"/>
      <c r="F153" s="15"/>
      <c r="G153" s="15"/>
      <c r="H153" s="16" t="s">
        <v>88</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7" t="s">
        <v>87</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row>
    <row r="154" spans="1:105" s="3" customFormat="1" ht="27.75" hidden="1" customHeight="1" x14ac:dyDescent="0.2">
      <c r="A154" s="15" t="s">
        <v>151</v>
      </c>
      <c r="B154" s="15"/>
      <c r="C154" s="15"/>
      <c r="D154" s="15"/>
      <c r="E154" s="15"/>
      <c r="F154" s="15"/>
      <c r="G154" s="15"/>
      <c r="H154" s="16" t="s">
        <v>91</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7" t="s">
        <v>90</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row>
    <row r="155" spans="1:105" s="3" customFormat="1" ht="40.5" hidden="1" customHeight="1" x14ac:dyDescent="0.2">
      <c r="A155" s="15" t="s">
        <v>152</v>
      </c>
      <c r="B155" s="15"/>
      <c r="C155" s="15"/>
      <c r="D155" s="15"/>
      <c r="E155" s="15"/>
      <c r="F155" s="15"/>
      <c r="G155" s="15"/>
      <c r="H155" s="16" t="s">
        <v>93</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7"/>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row>
    <row r="156" spans="1:105" s="3" customFormat="1" ht="27.75" hidden="1" customHeight="1" x14ac:dyDescent="0.2">
      <c r="A156" s="15" t="s">
        <v>96</v>
      </c>
      <c r="B156" s="15"/>
      <c r="C156" s="15"/>
      <c r="D156" s="15"/>
      <c r="E156" s="15"/>
      <c r="F156" s="15"/>
      <c r="G156" s="15"/>
      <c r="H156" s="16" t="s">
        <v>153</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7" t="s">
        <v>32</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row>
    <row r="157" spans="1:105" s="3" customFormat="1" ht="27.75" hidden="1" customHeight="1" x14ac:dyDescent="0.2">
      <c r="A157" s="15" t="s">
        <v>154</v>
      </c>
      <c r="B157" s="15"/>
      <c r="C157" s="15"/>
      <c r="D157" s="15"/>
      <c r="E157" s="15"/>
      <c r="F157" s="15"/>
      <c r="G157" s="15"/>
      <c r="H157" s="16" t="s">
        <v>155</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7" t="s">
        <v>32</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row>
    <row r="158" spans="1:105" s="3" customFormat="1" ht="27.75" hidden="1" customHeight="1" x14ac:dyDescent="0.2">
      <c r="A158" s="15" t="s">
        <v>156</v>
      </c>
      <c r="B158" s="15"/>
      <c r="C158" s="15"/>
      <c r="D158" s="15"/>
      <c r="E158" s="15"/>
      <c r="F158" s="15"/>
      <c r="G158" s="15"/>
      <c r="H158" s="16" t="s">
        <v>157</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7" t="s">
        <v>32</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row>
    <row r="159" spans="1:105" s="3" customFormat="1" ht="15" hidden="1" customHeight="1" x14ac:dyDescent="0.2">
      <c r="A159" s="15" t="s">
        <v>158</v>
      </c>
      <c r="B159" s="15"/>
      <c r="C159" s="15"/>
      <c r="D159" s="15"/>
      <c r="E159" s="15"/>
      <c r="F159" s="15"/>
      <c r="G159" s="15"/>
      <c r="H159" s="16" t="s">
        <v>38</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7" t="s">
        <v>32</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row>
    <row r="160" spans="1:105" s="3" customFormat="1" ht="54" hidden="1" customHeight="1" x14ac:dyDescent="0.2">
      <c r="A160" s="15" t="s">
        <v>159</v>
      </c>
      <c r="B160" s="15"/>
      <c r="C160" s="15"/>
      <c r="D160" s="15"/>
      <c r="E160" s="15"/>
      <c r="F160" s="15"/>
      <c r="G160" s="15"/>
      <c r="H160" s="16" t="s">
        <v>161</v>
      </c>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7" t="s">
        <v>160</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17"/>
      <c r="BU160" s="18"/>
      <c r="BV160" s="18"/>
      <c r="BW160" s="18"/>
      <c r="BX160" s="18"/>
      <c r="BY160" s="18"/>
      <c r="BZ160" s="18"/>
      <c r="CA160" s="18"/>
      <c r="CB160" s="18"/>
      <c r="CC160" s="18"/>
      <c r="CD160" s="18"/>
      <c r="CE160" s="18"/>
      <c r="CF160" s="18"/>
      <c r="CG160" s="18"/>
      <c r="CH160" s="18"/>
      <c r="CI160" s="18"/>
      <c r="CJ160" s="19"/>
      <c r="CK160" s="17"/>
      <c r="CL160" s="18"/>
      <c r="CM160" s="18"/>
      <c r="CN160" s="18"/>
      <c r="CO160" s="18"/>
      <c r="CP160" s="18"/>
      <c r="CQ160" s="18"/>
      <c r="CR160" s="18"/>
      <c r="CS160" s="18"/>
      <c r="CT160" s="18"/>
      <c r="CU160" s="18"/>
      <c r="CV160" s="18"/>
      <c r="CW160" s="18"/>
      <c r="CX160" s="18"/>
      <c r="CY160" s="18"/>
      <c r="CZ160" s="18"/>
      <c r="DA160" s="18"/>
    </row>
    <row r="161" spans="1:105" s="3" customFormat="1" ht="79.5" hidden="1" customHeight="1" x14ac:dyDescent="0.2">
      <c r="A161" s="15" t="s">
        <v>162</v>
      </c>
      <c r="B161" s="15"/>
      <c r="C161" s="15"/>
      <c r="D161" s="15"/>
      <c r="E161" s="15"/>
      <c r="F161" s="15"/>
      <c r="G161" s="15"/>
      <c r="H161" s="16" t="s">
        <v>163</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row>
    <row r="162" spans="1:105" s="3" customFormat="1" ht="15" hidden="1" x14ac:dyDescent="0.25">
      <c r="A162" s="20" t="s">
        <v>164</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row>
    <row r="163" spans="1:105" s="3" customFormat="1" ht="15" hidden="1" customHeight="1" x14ac:dyDescent="0.2">
      <c r="A163" s="15" t="s">
        <v>28</v>
      </c>
      <c r="B163" s="15"/>
      <c r="C163" s="15"/>
      <c r="D163" s="15"/>
      <c r="E163" s="15"/>
      <c r="F163" s="15"/>
      <c r="G163" s="15"/>
      <c r="H163" s="16" t="s">
        <v>165</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7" t="s">
        <v>47</v>
      </c>
      <c r="AK163" s="18"/>
      <c r="AL163" s="18"/>
      <c r="AM163" s="18"/>
      <c r="AN163" s="18"/>
      <c r="AO163" s="18"/>
      <c r="AP163" s="18"/>
      <c r="AQ163" s="18"/>
      <c r="AR163" s="18"/>
      <c r="AS163" s="18"/>
      <c r="AT163" s="18"/>
      <c r="AU163" s="18"/>
      <c r="AV163" s="18"/>
      <c r="AW163" s="18"/>
      <c r="AX163" s="18"/>
      <c r="AY163" s="19"/>
      <c r="AZ163" s="17"/>
      <c r="BA163" s="18"/>
      <c r="BB163" s="18"/>
      <c r="BC163" s="18"/>
      <c r="BD163" s="18"/>
      <c r="BE163" s="18"/>
      <c r="BF163" s="18"/>
      <c r="BG163" s="18"/>
      <c r="BH163" s="18"/>
      <c r="BI163" s="18"/>
      <c r="BJ163" s="18"/>
      <c r="BK163" s="18"/>
      <c r="BL163" s="18"/>
      <c r="BM163" s="18"/>
      <c r="BN163" s="18"/>
      <c r="BO163" s="18"/>
      <c r="BP163" s="18"/>
      <c r="BQ163" s="18"/>
      <c r="BR163" s="18"/>
      <c r="BS163" s="19"/>
      <c r="BT163" s="17"/>
      <c r="BU163" s="18"/>
      <c r="BV163" s="18"/>
      <c r="BW163" s="18"/>
      <c r="BX163" s="18"/>
      <c r="BY163" s="18"/>
      <c r="BZ163" s="18"/>
      <c r="CA163" s="18"/>
      <c r="CB163" s="18"/>
      <c r="CC163" s="18"/>
      <c r="CD163" s="18"/>
      <c r="CE163" s="18"/>
      <c r="CF163" s="18"/>
      <c r="CG163" s="18"/>
      <c r="CH163" s="18"/>
      <c r="CI163" s="18"/>
      <c r="CJ163" s="19"/>
      <c r="CK163" s="17"/>
      <c r="CL163" s="18"/>
      <c r="CM163" s="18"/>
      <c r="CN163" s="18"/>
      <c r="CO163" s="18"/>
      <c r="CP163" s="18"/>
      <c r="CQ163" s="18"/>
      <c r="CR163" s="18"/>
      <c r="CS163" s="18"/>
      <c r="CT163" s="18"/>
      <c r="CU163" s="18"/>
      <c r="CV163" s="18"/>
      <c r="CW163" s="18"/>
      <c r="CX163" s="18"/>
      <c r="CY163" s="18"/>
      <c r="CZ163" s="18"/>
      <c r="DA163" s="18"/>
    </row>
    <row r="164" spans="1:105" s="3" customFormat="1" ht="93" hidden="1" customHeight="1" x14ac:dyDescent="0.2">
      <c r="A164" s="15" t="s">
        <v>39</v>
      </c>
      <c r="B164" s="15"/>
      <c r="C164" s="15"/>
      <c r="D164" s="15"/>
      <c r="E164" s="15"/>
      <c r="F164" s="15"/>
      <c r="G164" s="15"/>
      <c r="H164" s="16" t="s">
        <v>166</v>
      </c>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7" t="s">
        <v>47</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3" customFormat="1" ht="27.75" hidden="1" customHeight="1" x14ac:dyDescent="0.2">
      <c r="A165" s="15" t="s">
        <v>44</v>
      </c>
      <c r="B165" s="15"/>
      <c r="C165" s="15"/>
      <c r="D165" s="15"/>
      <c r="E165" s="15"/>
      <c r="F165" s="15"/>
      <c r="G165" s="15"/>
      <c r="H165" s="16" t="s">
        <v>168</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7" t="s">
        <v>167</v>
      </c>
      <c r="AK165" s="18"/>
      <c r="AL165" s="18"/>
      <c r="AM165" s="18"/>
      <c r="AN165" s="18"/>
      <c r="AO165" s="18"/>
      <c r="AP165" s="18"/>
      <c r="AQ165" s="18"/>
      <c r="AR165" s="18"/>
      <c r="AS165" s="18"/>
      <c r="AT165" s="18"/>
      <c r="AU165" s="18"/>
      <c r="AV165" s="18"/>
      <c r="AW165" s="18"/>
      <c r="AX165" s="18"/>
      <c r="AY165" s="19"/>
      <c r="AZ165" s="17"/>
      <c r="BA165" s="18"/>
      <c r="BB165" s="18"/>
      <c r="BC165" s="18"/>
      <c r="BD165" s="18"/>
      <c r="BE165" s="18"/>
      <c r="BF165" s="18"/>
      <c r="BG165" s="18"/>
      <c r="BH165" s="18"/>
      <c r="BI165" s="18"/>
      <c r="BJ165" s="18"/>
      <c r="BK165" s="18"/>
      <c r="BL165" s="18"/>
      <c r="BM165" s="18"/>
      <c r="BN165" s="18"/>
      <c r="BO165" s="18"/>
      <c r="BP165" s="18"/>
      <c r="BQ165" s="18"/>
      <c r="BR165" s="18"/>
      <c r="BS165" s="19"/>
      <c r="BT165" s="17"/>
      <c r="BU165" s="18"/>
      <c r="BV165" s="18"/>
      <c r="BW165" s="18"/>
      <c r="BX165" s="18"/>
      <c r="BY165" s="18"/>
      <c r="BZ165" s="18"/>
      <c r="CA165" s="18"/>
      <c r="CB165" s="18"/>
      <c r="CC165" s="18"/>
      <c r="CD165" s="18"/>
      <c r="CE165" s="18"/>
      <c r="CF165" s="18"/>
      <c r="CG165" s="18"/>
      <c r="CH165" s="18"/>
      <c r="CI165" s="18"/>
      <c r="CJ165" s="19"/>
      <c r="CK165" s="17"/>
      <c r="CL165" s="18"/>
      <c r="CM165" s="18"/>
      <c r="CN165" s="18"/>
      <c r="CO165" s="18"/>
      <c r="CP165" s="18"/>
      <c r="CQ165" s="18"/>
      <c r="CR165" s="18"/>
      <c r="CS165" s="18"/>
      <c r="CT165" s="18"/>
      <c r="CU165" s="18"/>
      <c r="CV165" s="18"/>
      <c r="CW165" s="18"/>
      <c r="CX165" s="18"/>
      <c r="CY165" s="18"/>
      <c r="CZ165" s="18"/>
      <c r="DA165" s="18"/>
    </row>
    <row r="166" spans="1:105" s="3" customFormat="1" ht="27.75" hidden="1" customHeight="1" x14ac:dyDescent="0.2">
      <c r="A166" s="15" t="s">
        <v>64</v>
      </c>
      <c r="B166" s="15"/>
      <c r="C166" s="15"/>
      <c r="D166" s="15"/>
      <c r="E166" s="15"/>
      <c r="F166" s="15"/>
      <c r="G166" s="15"/>
      <c r="H166" s="16" t="s">
        <v>169</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7" t="s">
        <v>167</v>
      </c>
      <c r="AK166" s="18"/>
      <c r="AL166" s="18"/>
      <c r="AM166" s="18"/>
      <c r="AN166" s="18"/>
      <c r="AO166" s="18"/>
      <c r="AP166" s="18"/>
      <c r="AQ166" s="18"/>
      <c r="AR166" s="18"/>
      <c r="AS166" s="18"/>
      <c r="AT166" s="18"/>
      <c r="AU166" s="18"/>
      <c r="AV166" s="18"/>
      <c r="AW166" s="18"/>
      <c r="AX166" s="18"/>
      <c r="AY166" s="19"/>
      <c r="AZ166" s="17"/>
      <c r="BA166" s="18"/>
      <c r="BB166" s="18"/>
      <c r="BC166" s="18"/>
      <c r="BD166" s="18"/>
      <c r="BE166" s="18"/>
      <c r="BF166" s="18"/>
      <c r="BG166" s="18"/>
      <c r="BH166" s="18"/>
      <c r="BI166" s="18"/>
      <c r="BJ166" s="18"/>
      <c r="BK166" s="18"/>
      <c r="BL166" s="18"/>
      <c r="BM166" s="18"/>
      <c r="BN166" s="18"/>
      <c r="BO166" s="18"/>
      <c r="BP166" s="18"/>
      <c r="BQ166" s="18"/>
      <c r="BR166" s="18"/>
      <c r="BS166" s="19"/>
      <c r="BT166" s="17"/>
      <c r="BU166" s="18"/>
      <c r="BV166" s="18"/>
      <c r="BW166" s="18"/>
      <c r="BX166" s="18"/>
      <c r="BY166" s="18"/>
      <c r="BZ166" s="18"/>
      <c r="CA166" s="18"/>
      <c r="CB166" s="18"/>
      <c r="CC166" s="18"/>
      <c r="CD166" s="18"/>
      <c r="CE166" s="18"/>
      <c r="CF166" s="18"/>
      <c r="CG166" s="18"/>
      <c r="CH166" s="18"/>
      <c r="CI166" s="18"/>
      <c r="CJ166" s="19"/>
      <c r="CK166" s="17"/>
      <c r="CL166" s="18"/>
      <c r="CM166" s="18"/>
      <c r="CN166" s="18"/>
      <c r="CO166" s="18"/>
      <c r="CP166" s="18"/>
      <c r="CQ166" s="18"/>
      <c r="CR166" s="18"/>
      <c r="CS166" s="18"/>
      <c r="CT166" s="18"/>
      <c r="CU166" s="18"/>
      <c r="CV166" s="18"/>
      <c r="CW166" s="18"/>
      <c r="CX166" s="18"/>
      <c r="CY166" s="18"/>
      <c r="CZ166" s="18"/>
      <c r="DA166" s="18"/>
    </row>
    <row r="167" spans="1:105" s="3" customFormat="1" ht="27.75" hidden="1" customHeight="1" x14ac:dyDescent="0.2">
      <c r="A167" s="15" t="s">
        <v>84</v>
      </c>
      <c r="B167" s="15"/>
      <c r="C167" s="15"/>
      <c r="D167" s="15"/>
      <c r="E167" s="15"/>
      <c r="F167" s="15"/>
      <c r="G167" s="15"/>
      <c r="H167" s="16" t="s">
        <v>171</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7" t="s">
        <v>170</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3" customFormat="1" ht="27.75" hidden="1" customHeight="1" x14ac:dyDescent="0.2">
      <c r="A168" s="15" t="s">
        <v>94</v>
      </c>
      <c r="B168" s="15"/>
      <c r="C168" s="15"/>
      <c r="D168" s="15"/>
      <c r="E168" s="15"/>
      <c r="F168" s="15"/>
      <c r="G168" s="15"/>
      <c r="H168" s="16" t="s">
        <v>172</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7" t="s">
        <v>170</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3" customFormat="1" ht="27.75" hidden="1" customHeight="1" x14ac:dyDescent="0.2">
      <c r="A169" s="15" t="s">
        <v>96</v>
      </c>
      <c r="B169" s="15"/>
      <c r="C169" s="15"/>
      <c r="D169" s="15"/>
      <c r="E169" s="15"/>
      <c r="F169" s="15"/>
      <c r="G169" s="15"/>
      <c r="H169" s="16" t="s">
        <v>174</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7" t="s">
        <v>173</v>
      </c>
      <c r="AK169" s="18"/>
      <c r="AL169" s="18"/>
      <c r="AM169" s="18"/>
      <c r="AN169" s="18"/>
      <c r="AO169" s="18"/>
      <c r="AP169" s="18"/>
      <c r="AQ169" s="18"/>
      <c r="AR169" s="18"/>
      <c r="AS169" s="18"/>
      <c r="AT169" s="18"/>
      <c r="AU169" s="18"/>
      <c r="AV169" s="18"/>
      <c r="AW169" s="18"/>
      <c r="AX169" s="18"/>
      <c r="AY169" s="19"/>
      <c r="AZ169" s="17"/>
      <c r="BA169" s="18"/>
      <c r="BB169" s="18"/>
      <c r="BC169" s="18"/>
      <c r="BD169" s="18"/>
      <c r="BE169" s="18"/>
      <c r="BF169" s="18"/>
      <c r="BG169" s="18"/>
      <c r="BH169" s="18"/>
      <c r="BI169" s="18"/>
      <c r="BJ169" s="18"/>
      <c r="BK169" s="18"/>
      <c r="BL169" s="18"/>
      <c r="BM169" s="18"/>
      <c r="BN169" s="18"/>
      <c r="BO169" s="18"/>
      <c r="BP169" s="18"/>
      <c r="BQ169" s="18"/>
      <c r="BR169" s="18"/>
      <c r="BS169" s="19"/>
      <c r="BT169" s="17"/>
      <c r="BU169" s="18"/>
      <c r="BV169" s="18"/>
      <c r="BW169" s="18"/>
      <c r="BX169" s="18"/>
      <c r="BY169" s="18"/>
      <c r="BZ169" s="18"/>
      <c r="CA169" s="18"/>
      <c r="CB169" s="18"/>
      <c r="CC169" s="18"/>
      <c r="CD169" s="18"/>
      <c r="CE169" s="18"/>
      <c r="CF169" s="18"/>
      <c r="CG169" s="18"/>
      <c r="CH169" s="18"/>
      <c r="CI169" s="18"/>
      <c r="CJ169" s="19"/>
      <c r="CK169" s="17"/>
      <c r="CL169" s="18"/>
      <c r="CM169" s="18"/>
      <c r="CN169" s="18"/>
      <c r="CO169" s="18"/>
      <c r="CP169" s="18"/>
      <c r="CQ169" s="18"/>
      <c r="CR169" s="18"/>
      <c r="CS169" s="18"/>
      <c r="CT169" s="18"/>
      <c r="CU169" s="18"/>
      <c r="CV169" s="18"/>
      <c r="CW169" s="18"/>
      <c r="CX169" s="18"/>
      <c r="CY169" s="18"/>
      <c r="CZ169" s="18"/>
      <c r="DA169" s="18"/>
    </row>
    <row r="170" spans="1:105" s="3" customFormat="1" ht="15" hidden="1" customHeight="1" x14ac:dyDescent="0.2">
      <c r="A170" s="15"/>
      <c r="B170" s="15"/>
      <c r="C170" s="15"/>
      <c r="D170" s="15"/>
      <c r="E170" s="15"/>
      <c r="F170" s="15"/>
      <c r="G170" s="15"/>
      <c r="H170" s="16" t="s">
        <v>67</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3" customFormat="1" ht="27.75" hidden="1" customHeight="1" x14ac:dyDescent="0.2">
      <c r="A171" s="15" t="s">
        <v>175</v>
      </c>
      <c r="B171" s="15"/>
      <c r="C171" s="15"/>
      <c r="D171" s="15"/>
      <c r="E171" s="15"/>
      <c r="F171" s="15"/>
      <c r="G171" s="15"/>
      <c r="H171" s="16" t="s">
        <v>178</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7" t="s">
        <v>173</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row>
    <row r="172" spans="1:105" s="3" customFormat="1" ht="27.75" hidden="1" customHeight="1" x14ac:dyDescent="0.2">
      <c r="A172" s="15" t="s">
        <v>176</v>
      </c>
      <c r="B172" s="15"/>
      <c r="C172" s="15"/>
      <c r="D172" s="15"/>
      <c r="E172" s="15"/>
      <c r="F172" s="15"/>
      <c r="G172" s="15"/>
      <c r="H172" s="16" t="s">
        <v>179</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7" t="s">
        <v>173</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3" customFormat="1" ht="40.5" hidden="1" customHeight="1" x14ac:dyDescent="0.2">
      <c r="A173" s="15" t="s">
        <v>177</v>
      </c>
      <c r="B173" s="15"/>
      <c r="C173" s="15"/>
      <c r="D173" s="15"/>
      <c r="E173" s="15"/>
      <c r="F173" s="15"/>
      <c r="G173" s="15"/>
      <c r="H173" s="16" t="s">
        <v>180</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7" t="s">
        <v>173</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3" customFormat="1" ht="15" hidden="1" customHeight="1" x14ac:dyDescent="0.2">
      <c r="A174" s="15" t="s">
        <v>154</v>
      </c>
      <c r="B174" s="15"/>
      <c r="C174" s="15"/>
      <c r="D174" s="15"/>
      <c r="E174" s="15"/>
      <c r="F174" s="15"/>
      <c r="G174" s="15"/>
      <c r="H174" s="16" t="s">
        <v>181</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3" customFormat="1" ht="15" hidden="1" customHeight="1" x14ac:dyDescent="0.2">
      <c r="A175" s="15"/>
      <c r="B175" s="15"/>
      <c r="C175" s="15"/>
      <c r="D175" s="15"/>
      <c r="E175" s="15"/>
      <c r="F175" s="15"/>
      <c r="G175" s="15"/>
      <c r="H175" s="16" t="s">
        <v>67</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3" customFormat="1" ht="27.75" hidden="1" customHeight="1" x14ac:dyDescent="0.2">
      <c r="A176" s="15" t="s">
        <v>182</v>
      </c>
      <c r="B176" s="15"/>
      <c r="C176" s="15"/>
      <c r="D176" s="15"/>
      <c r="E176" s="15"/>
      <c r="F176" s="15"/>
      <c r="G176" s="15"/>
      <c r="H176" s="16" t="s">
        <v>183</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7" t="s">
        <v>173</v>
      </c>
      <c r="AK176" s="18"/>
      <c r="AL176" s="18"/>
      <c r="AM176" s="18"/>
      <c r="AN176" s="18"/>
      <c r="AO176" s="18"/>
      <c r="AP176" s="18"/>
      <c r="AQ176" s="18"/>
      <c r="AR176" s="18"/>
      <c r="AS176" s="18"/>
      <c r="AT176" s="18"/>
      <c r="AU176" s="18"/>
      <c r="AV176" s="18"/>
      <c r="AW176" s="18"/>
      <c r="AX176" s="18"/>
      <c r="AY176" s="19"/>
      <c r="AZ176" s="17"/>
      <c r="BA176" s="18"/>
      <c r="BB176" s="18"/>
      <c r="BC176" s="18"/>
      <c r="BD176" s="18"/>
      <c r="BE176" s="18"/>
      <c r="BF176" s="18"/>
      <c r="BG176" s="18"/>
      <c r="BH176" s="18"/>
      <c r="BI176" s="18"/>
      <c r="BJ176" s="18"/>
      <c r="BK176" s="18"/>
      <c r="BL176" s="18"/>
      <c r="BM176" s="18"/>
      <c r="BN176" s="18"/>
      <c r="BO176" s="18"/>
      <c r="BP176" s="18"/>
      <c r="BQ176" s="18"/>
      <c r="BR176" s="18"/>
      <c r="BS176" s="19"/>
      <c r="BT176" s="17"/>
      <c r="BU176" s="18"/>
      <c r="BV176" s="18"/>
      <c r="BW176" s="18"/>
      <c r="BX176" s="18"/>
      <c r="BY176" s="18"/>
      <c r="BZ176" s="18"/>
      <c r="CA176" s="18"/>
      <c r="CB176" s="18"/>
      <c r="CC176" s="18"/>
      <c r="CD176" s="18"/>
      <c r="CE176" s="18"/>
      <c r="CF176" s="18"/>
      <c r="CG176" s="18"/>
      <c r="CH176" s="18"/>
      <c r="CI176" s="18"/>
      <c r="CJ176" s="19"/>
      <c r="CK176" s="17"/>
      <c r="CL176" s="18"/>
      <c r="CM176" s="18"/>
      <c r="CN176" s="18"/>
      <c r="CO176" s="18"/>
      <c r="CP176" s="18"/>
      <c r="CQ176" s="18"/>
      <c r="CR176" s="18"/>
      <c r="CS176" s="18"/>
      <c r="CT176" s="18"/>
      <c r="CU176" s="18"/>
      <c r="CV176" s="18"/>
      <c r="CW176" s="18"/>
      <c r="CX176" s="18"/>
      <c r="CY176" s="18"/>
      <c r="CZ176" s="18"/>
      <c r="DA176" s="18"/>
    </row>
    <row r="177" spans="1:105" s="3" customFormat="1" ht="40.5" hidden="1" customHeight="1" x14ac:dyDescent="0.2">
      <c r="A177" s="15"/>
      <c r="B177" s="15"/>
      <c r="C177" s="15"/>
      <c r="D177" s="15"/>
      <c r="E177" s="15"/>
      <c r="F177" s="15"/>
      <c r="G177" s="15"/>
      <c r="H177" s="16" t="s">
        <v>185</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7" t="s">
        <v>184</v>
      </c>
      <c r="AK177" s="18"/>
      <c r="AL177" s="18"/>
      <c r="AM177" s="18"/>
      <c r="AN177" s="18"/>
      <c r="AO177" s="18"/>
      <c r="AP177" s="18"/>
      <c r="AQ177" s="18"/>
      <c r="AR177" s="18"/>
      <c r="AS177" s="18"/>
      <c r="AT177" s="18"/>
      <c r="AU177" s="18"/>
      <c r="AV177" s="18"/>
      <c r="AW177" s="18"/>
      <c r="AX177" s="18"/>
      <c r="AY177" s="19"/>
      <c r="AZ177" s="17"/>
      <c r="BA177" s="18"/>
      <c r="BB177" s="18"/>
      <c r="BC177" s="18"/>
      <c r="BD177" s="18"/>
      <c r="BE177" s="18"/>
      <c r="BF177" s="18"/>
      <c r="BG177" s="18"/>
      <c r="BH177" s="18"/>
      <c r="BI177" s="18"/>
      <c r="BJ177" s="18"/>
      <c r="BK177" s="18"/>
      <c r="BL177" s="18"/>
      <c r="BM177" s="18"/>
      <c r="BN177" s="18"/>
      <c r="BO177" s="18"/>
      <c r="BP177" s="18"/>
      <c r="BQ177" s="18"/>
      <c r="BR177" s="18"/>
      <c r="BS177" s="19"/>
      <c r="BT177" s="17"/>
      <c r="BU177" s="18"/>
      <c r="BV177" s="18"/>
      <c r="BW177" s="18"/>
      <c r="BX177" s="18"/>
      <c r="BY177" s="18"/>
      <c r="BZ177" s="18"/>
      <c r="CA177" s="18"/>
      <c r="CB177" s="18"/>
      <c r="CC177" s="18"/>
      <c r="CD177" s="18"/>
      <c r="CE177" s="18"/>
      <c r="CF177" s="18"/>
      <c r="CG177" s="18"/>
      <c r="CH177" s="18"/>
      <c r="CI177" s="18"/>
      <c r="CJ177" s="19"/>
      <c r="CK177" s="17"/>
      <c r="CL177" s="18"/>
      <c r="CM177" s="18"/>
      <c r="CN177" s="18"/>
      <c r="CO177" s="18"/>
      <c r="CP177" s="18"/>
      <c r="CQ177" s="18"/>
      <c r="CR177" s="18"/>
      <c r="CS177" s="18"/>
      <c r="CT177" s="18"/>
      <c r="CU177" s="18"/>
      <c r="CV177" s="18"/>
      <c r="CW177" s="18"/>
      <c r="CX177" s="18"/>
      <c r="CY177" s="18"/>
      <c r="CZ177" s="18"/>
      <c r="DA177" s="18"/>
    </row>
    <row r="178" spans="1:105" s="3" customFormat="1" ht="27.75" hidden="1" customHeight="1" x14ac:dyDescent="0.2">
      <c r="A178" s="15" t="s">
        <v>186</v>
      </c>
      <c r="B178" s="15"/>
      <c r="C178" s="15"/>
      <c r="D178" s="15"/>
      <c r="E178" s="15"/>
      <c r="F178" s="15"/>
      <c r="G178" s="15"/>
      <c r="H178" s="16" t="s">
        <v>187</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7" t="s">
        <v>173</v>
      </c>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row>
    <row r="179" spans="1:105" s="3" customFormat="1" ht="27.75" hidden="1" customHeight="1" x14ac:dyDescent="0.2">
      <c r="A179" s="15"/>
      <c r="B179" s="15"/>
      <c r="C179" s="15"/>
      <c r="D179" s="15"/>
      <c r="E179" s="15"/>
      <c r="F179" s="15"/>
      <c r="G179" s="15"/>
      <c r="H179" s="16" t="s">
        <v>189</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7" t="s">
        <v>188</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3" customFormat="1" ht="54" hidden="1" customHeight="1" x14ac:dyDescent="0.2">
      <c r="A180" s="15"/>
      <c r="B180" s="15"/>
      <c r="C180" s="15"/>
      <c r="D180" s="15"/>
      <c r="E180" s="15"/>
      <c r="F180" s="15"/>
      <c r="G180" s="15"/>
      <c r="H180" s="16" t="s">
        <v>190</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3" customFormat="1" ht="15" hidden="1" customHeight="1" x14ac:dyDescent="0.2">
      <c r="A181" s="15" t="s">
        <v>156</v>
      </c>
      <c r="B181" s="15"/>
      <c r="C181" s="15"/>
      <c r="D181" s="15"/>
      <c r="E181" s="15"/>
      <c r="F181" s="15"/>
      <c r="G181" s="15"/>
      <c r="H181" s="16" t="s">
        <v>191</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7" t="s">
        <v>173</v>
      </c>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3" customFormat="1" ht="54" hidden="1" customHeight="1" x14ac:dyDescent="0.2">
      <c r="A182" s="15" t="s">
        <v>158</v>
      </c>
      <c r="B182" s="15"/>
      <c r="C182" s="15"/>
      <c r="D182" s="15"/>
      <c r="E182" s="15"/>
      <c r="F182" s="15"/>
      <c r="G182" s="15"/>
      <c r="H182" s="16" t="s">
        <v>192</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7"/>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row>
    <row r="183" spans="1:105" s="3" customFormat="1" ht="27.75" hidden="1" customHeight="1" x14ac:dyDescent="0.2">
      <c r="A183" s="15" t="s">
        <v>193</v>
      </c>
      <c r="B183" s="15"/>
      <c r="C183" s="15"/>
      <c r="D183" s="15"/>
      <c r="E183" s="15"/>
      <c r="F183" s="15"/>
      <c r="G183" s="15"/>
      <c r="H183" s="16" t="s">
        <v>194</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7" t="s">
        <v>87</v>
      </c>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3" customFormat="1" ht="27.75" hidden="1" customHeight="1" x14ac:dyDescent="0.2">
      <c r="A184" s="15" t="s">
        <v>195</v>
      </c>
      <c r="B184" s="15"/>
      <c r="C184" s="15"/>
      <c r="D184" s="15"/>
      <c r="E184" s="15"/>
      <c r="F184" s="15"/>
      <c r="G184" s="15"/>
      <c r="H184" s="16" t="s">
        <v>196</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7" t="s">
        <v>90</v>
      </c>
      <c r="AK184" s="18"/>
      <c r="AL184" s="18"/>
      <c r="AM184" s="18"/>
      <c r="AN184" s="18"/>
      <c r="AO184" s="18"/>
      <c r="AP184" s="18"/>
      <c r="AQ184" s="18"/>
      <c r="AR184" s="18"/>
      <c r="AS184" s="18"/>
      <c r="AT184" s="18"/>
      <c r="AU184" s="18"/>
      <c r="AV184" s="18"/>
      <c r="AW184" s="18"/>
      <c r="AX184" s="18"/>
      <c r="AY184" s="19"/>
      <c r="AZ184" s="17"/>
      <c r="BA184" s="18"/>
      <c r="BB184" s="18"/>
      <c r="BC184" s="18"/>
      <c r="BD184" s="18"/>
      <c r="BE184" s="18"/>
      <c r="BF184" s="18"/>
      <c r="BG184" s="18"/>
      <c r="BH184" s="18"/>
      <c r="BI184" s="18"/>
      <c r="BJ184" s="18"/>
      <c r="BK184" s="18"/>
      <c r="BL184" s="18"/>
      <c r="BM184" s="18"/>
      <c r="BN184" s="18"/>
      <c r="BO184" s="18"/>
      <c r="BP184" s="18"/>
      <c r="BQ184" s="18"/>
      <c r="BR184" s="18"/>
      <c r="BS184" s="19"/>
      <c r="BT184" s="17"/>
      <c r="BU184" s="18"/>
      <c r="BV184" s="18"/>
      <c r="BW184" s="18"/>
      <c r="BX184" s="18"/>
      <c r="BY184" s="18"/>
      <c r="BZ184" s="18"/>
      <c r="CA184" s="18"/>
      <c r="CB184" s="18"/>
      <c r="CC184" s="18"/>
      <c r="CD184" s="18"/>
      <c r="CE184" s="18"/>
      <c r="CF184" s="18"/>
      <c r="CG184" s="18"/>
      <c r="CH184" s="18"/>
      <c r="CI184" s="18"/>
      <c r="CJ184" s="19"/>
      <c r="CK184" s="17"/>
      <c r="CL184" s="18"/>
      <c r="CM184" s="18"/>
      <c r="CN184" s="18"/>
      <c r="CO184" s="18"/>
      <c r="CP184" s="18"/>
      <c r="CQ184" s="18"/>
      <c r="CR184" s="18"/>
      <c r="CS184" s="18"/>
      <c r="CT184" s="18"/>
      <c r="CU184" s="18"/>
      <c r="CV184" s="18"/>
      <c r="CW184" s="18"/>
      <c r="CX184" s="18"/>
      <c r="CY184" s="18"/>
      <c r="CZ184" s="18"/>
      <c r="DA184" s="18"/>
    </row>
    <row r="185" spans="1:105" s="3" customFormat="1" ht="40.5" hidden="1" customHeight="1" x14ac:dyDescent="0.2">
      <c r="A185" s="15" t="s">
        <v>197</v>
      </c>
      <c r="B185" s="15"/>
      <c r="C185" s="15"/>
      <c r="D185" s="15"/>
      <c r="E185" s="15"/>
      <c r="F185" s="15"/>
      <c r="G185" s="15"/>
      <c r="H185" s="16" t="s">
        <v>198</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7"/>
      <c r="AK185" s="18"/>
      <c r="AL185" s="18"/>
      <c r="AM185" s="18"/>
      <c r="AN185" s="18"/>
      <c r="AO185" s="18"/>
      <c r="AP185" s="18"/>
      <c r="AQ185" s="18"/>
      <c r="AR185" s="18"/>
      <c r="AS185" s="18"/>
      <c r="AT185" s="18"/>
      <c r="AU185" s="18"/>
      <c r="AV185" s="18"/>
      <c r="AW185" s="18"/>
      <c r="AX185" s="18"/>
      <c r="AY185" s="19"/>
      <c r="AZ185" s="17"/>
      <c r="BA185" s="18"/>
      <c r="BB185" s="18"/>
      <c r="BC185" s="18"/>
      <c r="BD185" s="18"/>
      <c r="BE185" s="18"/>
      <c r="BF185" s="18"/>
      <c r="BG185" s="18"/>
      <c r="BH185" s="18"/>
      <c r="BI185" s="18"/>
      <c r="BJ185" s="18"/>
      <c r="BK185" s="18"/>
      <c r="BL185" s="18"/>
      <c r="BM185" s="18"/>
      <c r="BN185" s="18"/>
      <c r="BO185" s="18"/>
      <c r="BP185" s="18"/>
      <c r="BQ185" s="18"/>
      <c r="BR185" s="18"/>
      <c r="BS185" s="19"/>
      <c r="BT185" s="17"/>
      <c r="BU185" s="18"/>
      <c r="BV185" s="18"/>
      <c r="BW185" s="18"/>
      <c r="BX185" s="18"/>
      <c r="BY185" s="18"/>
      <c r="BZ185" s="18"/>
      <c r="CA185" s="18"/>
      <c r="CB185" s="18"/>
      <c r="CC185" s="18"/>
      <c r="CD185" s="18"/>
      <c r="CE185" s="18"/>
      <c r="CF185" s="18"/>
      <c r="CG185" s="18"/>
      <c r="CH185" s="18"/>
      <c r="CI185" s="18"/>
      <c r="CJ185" s="19"/>
      <c r="CK185" s="17"/>
      <c r="CL185" s="18"/>
      <c r="CM185" s="18"/>
      <c r="CN185" s="18"/>
      <c r="CO185" s="18"/>
      <c r="CP185" s="18"/>
      <c r="CQ185" s="18"/>
      <c r="CR185" s="18"/>
      <c r="CS185" s="18"/>
      <c r="CT185" s="18"/>
      <c r="CU185" s="18"/>
      <c r="CV185" s="18"/>
      <c r="CW185" s="18"/>
      <c r="CX185" s="18"/>
      <c r="CY185" s="18"/>
      <c r="CZ185" s="18"/>
      <c r="DA185" s="18"/>
    </row>
    <row r="186" spans="1:105" s="3" customFormat="1" ht="27.75" hidden="1" customHeight="1" x14ac:dyDescent="0.2">
      <c r="A186" s="15" t="s">
        <v>159</v>
      </c>
      <c r="B186" s="15"/>
      <c r="C186" s="15"/>
      <c r="D186" s="15"/>
      <c r="E186" s="15"/>
      <c r="F186" s="15"/>
      <c r="G186" s="15"/>
      <c r="H186" s="16" t="s">
        <v>199</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7" t="s">
        <v>173</v>
      </c>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3" customFormat="1" ht="15" hidden="1" customHeight="1" x14ac:dyDescent="0.2">
      <c r="A187" s="15"/>
      <c r="B187" s="15"/>
      <c r="C187" s="15"/>
      <c r="D187" s="15"/>
      <c r="E187" s="15"/>
      <c r="F187" s="15"/>
      <c r="G187" s="15"/>
      <c r="H187" s="16" t="s">
        <v>67</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7"/>
      <c r="AK187" s="18"/>
      <c r="AL187" s="18"/>
      <c r="AM187" s="18"/>
      <c r="AN187" s="18"/>
      <c r="AO187" s="18"/>
      <c r="AP187" s="18"/>
      <c r="AQ187" s="18"/>
      <c r="AR187" s="18"/>
      <c r="AS187" s="18"/>
      <c r="AT187" s="18"/>
      <c r="AU187" s="18"/>
      <c r="AV187" s="18"/>
      <c r="AW187" s="18"/>
      <c r="AX187" s="18"/>
      <c r="AY187" s="19"/>
      <c r="AZ187" s="17"/>
      <c r="BA187" s="18"/>
      <c r="BB187" s="18"/>
      <c r="BC187" s="18"/>
      <c r="BD187" s="18"/>
      <c r="BE187" s="18"/>
      <c r="BF187" s="18"/>
      <c r="BG187" s="18"/>
      <c r="BH187" s="18"/>
      <c r="BI187" s="18"/>
      <c r="BJ187" s="18"/>
      <c r="BK187" s="18"/>
      <c r="BL187" s="18"/>
      <c r="BM187" s="18"/>
      <c r="BN187" s="18"/>
      <c r="BO187" s="18"/>
      <c r="BP187" s="18"/>
      <c r="BQ187" s="18"/>
      <c r="BR187" s="18"/>
      <c r="BS187" s="19"/>
      <c r="BT187" s="17"/>
      <c r="BU187" s="18"/>
      <c r="BV187" s="18"/>
      <c r="BW187" s="18"/>
      <c r="BX187" s="18"/>
      <c r="BY187" s="18"/>
      <c r="BZ187" s="18"/>
      <c r="CA187" s="18"/>
      <c r="CB187" s="18"/>
      <c r="CC187" s="18"/>
      <c r="CD187" s="18"/>
      <c r="CE187" s="18"/>
      <c r="CF187" s="18"/>
      <c r="CG187" s="18"/>
      <c r="CH187" s="18"/>
      <c r="CI187" s="18"/>
      <c r="CJ187" s="19"/>
      <c r="CK187" s="17"/>
      <c r="CL187" s="18"/>
      <c r="CM187" s="18"/>
      <c r="CN187" s="18"/>
      <c r="CO187" s="18"/>
      <c r="CP187" s="18"/>
      <c r="CQ187" s="18"/>
      <c r="CR187" s="18"/>
      <c r="CS187" s="18"/>
      <c r="CT187" s="18"/>
      <c r="CU187" s="18"/>
      <c r="CV187" s="18"/>
      <c r="CW187" s="18"/>
      <c r="CX187" s="18"/>
      <c r="CY187" s="18"/>
      <c r="CZ187" s="18"/>
      <c r="DA187" s="18"/>
    </row>
    <row r="188" spans="1:105" s="3" customFormat="1" ht="27.75" hidden="1" customHeight="1" x14ac:dyDescent="0.2">
      <c r="A188" s="15" t="s">
        <v>200</v>
      </c>
      <c r="B188" s="15"/>
      <c r="C188" s="15"/>
      <c r="D188" s="15"/>
      <c r="E188" s="15"/>
      <c r="F188" s="15"/>
      <c r="G188" s="15"/>
      <c r="H188" s="16" t="s">
        <v>201</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7" t="s">
        <v>173</v>
      </c>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3" customFormat="1" ht="27.75" hidden="1" customHeight="1" x14ac:dyDescent="0.2">
      <c r="A189" s="15" t="s">
        <v>202</v>
      </c>
      <c r="B189" s="15"/>
      <c r="C189" s="15"/>
      <c r="D189" s="15"/>
      <c r="E189" s="15"/>
      <c r="F189" s="15"/>
      <c r="G189" s="15"/>
      <c r="H189" s="16" t="s">
        <v>203</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7" t="s">
        <v>173</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3" customFormat="1" ht="40.5" hidden="1" customHeight="1" x14ac:dyDescent="0.2">
      <c r="A190" s="15" t="s">
        <v>204</v>
      </c>
      <c r="B190" s="15"/>
      <c r="C190" s="15"/>
      <c r="D190" s="15"/>
      <c r="E190" s="15"/>
      <c r="F190" s="15"/>
      <c r="G190" s="15"/>
      <c r="H190" s="16" t="s">
        <v>205</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7" t="s">
        <v>173</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3" customFormat="1" ht="27.75" hidden="1" customHeight="1" x14ac:dyDescent="0.2">
      <c r="A191" s="15" t="s">
        <v>162</v>
      </c>
      <c r="B191" s="15"/>
      <c r="C191" s="15"/>
      <c r="D191" s="15"/>
      <c r="E191" s="15"/>
      <c r="F191" s="15"/>
      <c r="G191" s="15"/>
      <c r="H191" s="16" t="s">
        <v>206</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7"/>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3" customFormat="1" ht="15" hidden="1" customHeight="1" x14ac:dyDescent="0.2">
      <c r="A192" s="15"/>
      <c r="B192" s="15"/>
      <c r="C192" s="15"/>
      <c r="D192" s="15"/>
      <c r="E192" s="15"/>
      <c r="F192" s="15"/>
      <c r="G192" s="15"/>
      <c r="H192" s="16" t="s">
        <v>67</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3" customFormat="1" ht="27.75" hidden="1" customHeight="1" x14ac:dyDescent="0.2">
      <c r="A193" s="15" t="s">
        <v>207</v>
      </c>
      <c r="B193" s="15"/>
      <c r="C193" s="15"/>
      <c r="D193" s="15"/>
      <c r="E193" s="15"/>
      <c r="F193" s="15"/>
      <c r="G193" s="15"/>
      <c r="H193" s="16" t="s">
        <v>208</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7" t="s">
        <v>173</v>
      </c>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3" customFormat="1" ht="27.75" hidden="1" customHeight="1" x14ac:dyDescent="0.2">
      <c r="A194" s="15" t="s">
        <v>209</v>
      </c>
      <c r="B194" s="15"/>
      <c r="C194" s="15"/>
      <c r="D194" s="15"/>
      <c r="E194" s="15"/>
      <c r="F194" s="15"/>
      <c r="G194" s="15"/>
      <c r="H194" s="16" t="s">
        <v>210</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7" t="s">
        <v>173</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3" customFormat="1" ht="27.75" hidden="1" customHeight="1" x14ac:dyDescent="0.2">
      <c r="A195" s="15" t="s">
        <v>211</v>
      </c>
      <c r="B195" s="15"/>
      <c r="C195" s="15"/>
      <c r="D195" s="15"/>
      <c r="E195" s="15"/>
      <c r="F195" s="15"/>
      <c r="G195" s="15"/>
      <c r="H195" s="16" t="s">
        <v>212</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7"/>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3" customFormat="1" ht="14.25" hidden="1" customHeight="1" x14ac:dyDescent="0.2">
      <c r="A196" s="15"/>
      <c r="B196" s="15"/>
      <c r="C196" s="15"/>
      <c r="D196" s="15"/>
      <c r="E196" s="15"/>
      <c r="F196" s="15"/>
      <c r="G196" s="15"/>
      <c r="H196" s="16" t="s">
        <v>67</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7"/>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row>
    <row r="197" spans="1:105" s="3" customFormat="1" ht="27.75" hidden="1" customHeight="1" x14ac:dyDescent="0.2">
      <c r="A197" s="15" t="s">
        <v>213</v>
      </c>
      <c r="B197" s="15"/>
      <c r="C197" s="15"/>
      <c r="D197" s="15"/>
      <c r="E197" s="15"/>
      <c r="F197" s="15"/>
      <c r="G197" s="15"/>
      <c r="H197" s="16" t="s">
        <v>201</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7" t="s">
        <v>173</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3" customFormat="1" ht="27.75" hidden="1" customHeight="1" x14ac:dyDescent="0.2">
      <c r="A198" s="15" t="s">
        <v>214</v>
      </c>
      <c r="B198" s="15"/>
      <c r="C198" s="15"/>
      <c r="D198" s="15"/>
      <c r="E198" s="15"/>
      <c r="F198" s="15"/>
      <c r="G198" s="15"/>
      <c r="H198" s="16" t="s">
        <v>203</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7" t="s">
        <v>173</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3" customFormat="1" ht="40.5" hidden="1" customHeight="1" x14ac:dyDescent="0.2">
      <c r="A199" s="15" t="s">
        <v>215</v>
      </c>
      <c r="B199" s="15"/>
      <c r="C199" s="15"/>
      <c r="D199" s="15"/>
      <c r="E199" s="15"/>
      <c r="F199" s="15"/>
      <c r="G199" s="15"/>
      <c r="H199" s="16" t="s">
        <v>205</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7" t="s">
        <v>173</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3" customFormat="1" ht="40.5" hidden="1" customHeight="1" x14ac:dyDescent="0.2">
      <c r="A200" s="15" t="s">
        <v>216</v>
      </c>
      <c r="B200" s="15"/>
      <c r="C200" s="15"/>
      <c r="D200" s="15"/>
      <c r="E200" s="15"/>
      <c r="F200" s="15"/>
      <c r="G200" s="15"/>
      <c r="H200" s="16" t="s">
        <v>217</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7"/>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3" customFormat="1" ht="15" hidden="1" customHeight="1" x14ac:dyDescent="0.2">
      <c r="A201" s="15"/>
      <c r="B201" s="15"/>
      <c r="C201" s="15"/>
      <c r="D201" s="15"/>
      <c r="E201" s="15"/>
      <c r="F201" s="15"/>
      <c r="G201" s="15"/>
      <c r="H201" s="16" t="s">
        <v>67</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3" customFormat="1" ht="27.75" hidden="1" customHeight="1" x14ac:dyDescent="0.2">
      <c r="A202" s="15" t="s">
        <v>218</v>
      </c>
      <c r="B202" s="15"/>
      <c r="C202" s="15"/>
      <c r="D202" s="15"/>
      <c r="E202" s="15"/>
      <c r="F202" s="15"/>
      <c r="G202" s="15"/>
      <c r="H202" s="16" t="s">
        <v>201</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7" t="s">
        <v>173</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3" customFormat="1" ht="27.75" hidden="1" customHeight="1" x14ac:dyDescent="0.2">
      <c r="A203" s="15" t="s">
        <v>219</v>
      </c>
      <c r="B203" s="15"/>
      <c r="C203" s="15"/>
      <c r="D203" s="15"/>
      <c r="E203" s="15"/>
      <c r="F203" s="15"/>
      <c r="G203" s="15"/>
      <c r="H203" s="16" t="s">
        <v>203</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7" t="s">
        <v>173</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3" customFormat="1" ht="40.5" hidden="1" customHeight="1" x14ac:dyDescent="0.2">
      <c r="A204" s="15" t="s">
        <v>220</v>
      </c>
      <c r="B204" s="15"/>
      <c r="C204" s="15"/>
      <c r="D204" s="15"/>
      <c r="E204" s="15"/>
      <c r="F204" s="15"/>
      <c r="G204" s="15"/>
      <c r="H204" s="16" t="s">
        <v>205</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7" t="s">
        <v>173</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3" customFormat="1" ht="15" hidden="1" customHeight="1" x14ac:dyDescent="0.2">
      <c r="A205" s="15" t="s">
        <v>221</v>
      </c>
      <c r="B205" s="15"/>
      <c r="C205" s="15"/>
      <c r="D205" s="15"/>
      <c r="E205" s="15"/>
      <c r="F205" s="15"/>
      <c r="G205" s="15"/>
      <c r="H205" s="16" t="s">
        <v>38</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7" t="s">
        <v>173</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row r="206" spans="1:105" s="3" customFormat="1" ht="54" hidden="1" customHeight="1" x14ac:dyDescent="0.2">
      <c r="A206" s="15" t="s">
        <v>222</v>
      </c>
      <c r="B206" s="15"/>
      <c r="C206" s="15"/>
      <c r="D206" s="15"/>
      <c r="E206" s="15"/>
      <c r="F206" s="15"/>
      <c r="G206" s="15"/>
      <c r="H206" s="16" t="s">
        <v>223</v>
      </c>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7" t="s">
        <v>160</v>
      </c>
      <c r="AK206" s="18"/>
      <c r="AL206" s="18"/>
      <c r="AM206" s="18"/>
      <c r="AN206" s="18"/>
      <c r="AO206" s="18"/>
      <c r="AP206" s="18"/>
      <c r="AQ206" s="18"/>
      <c r="AR206" s="18"/>
      <c r="AS206" s="18"/>
      <c r="AT206" s="18"/>
      <c r="AU206" s="18"/>
      <c r="AV206" s="18"/>
      <c r="AW206" s="18"/>
      <c r="AX206" s="18"/>
      <c r="AY206" s="19"/>
      <c r="AZ206" s="17"/>
      <c r="BA206" s="18"/>
      <c r="BB206" s="18"/>
      <c r="BC206" s="18"/>
      <c r="BD206" s="18"/>
      <c r="BE206" s="18"/>
      <c r="BF206" s="18"/>
      <c r="BG206" s="18"/>
      <c r="BH206" s="18"/>
      <c r="BI206" s="18"/>
      <c r="BJ206" s="18"/>
      <c r="BK206" s="18"/>
      <c r="BL206" s="18"/>
      <c r="BM206" s="18"/>
      <c r="BN206" s="18"/>
      <c r="BO206" s="18"/>
      <c r="BP206" s="18"/>
      <c r="BQ206" s="18"/>
      <c r="BR206" s="18"/>
      <c r="BS206" s="19"/>
      <c r="BT206" s="17"/>
      <c r="BU206" s="18"/>
      <c r="BV206" s="18"/>
      <c r="BW206" s="18"/>
      <c r="BX206" s="18"/>
      <c r="BY206" s="18"/>
      <c r="BZ206" s="18"/>
      <c r="CA206" s="18"/>
      <c r="CB206" s="18"/>
      <c r="CC206" s="18"/>
      <c r="CD206" s="18"/>
      <c r="CE206" s="18"/>
      <c r="CF206" s="18"/>
      <c r="CG206" s="18"/>
      <c r="CH206" s="18"/>
      <c r="CI206" s="18"/>
      <c r="CJ206" s="19"/>
      <c r="CK206" s="17"/>
      <c r="CL206" s="18"/>
      <c r="CM206" s="18"/>
      <c r="CN206" s="18"/>
      <c r="CO206" s="18"/>
      <c r="CP206" s="18"/>
      <c r="CQ206" s="18"/>
      <c r="CR206" s="18"/>
      <c r="CS206" s="18"/>
      <c r="CT206" s="18"/>
      <c r="CU206" s="18"/>
      <c r="CV206" s="18"/>
      <c r="CW206" s="18"/>
      <c r="CX206" s="18"/>
      <c r="CY206" s="18"/>
      <c r="CZ206" s="18"/>
      <c r="DA206" s="18"/>
    </row>
    <row r="207" spans="1:105" s="3" customFormat="1" ht="80.25" hidden="1" customHeight="1" x14ac:dyDescent="0.2">
      <c r="A207" s="15" t="s">
        <v>224</v>
      </c>
      <c r="B207" s="15"/>
      <c r="C207" s="15"/>
      <c r="D207" s="15"/>
      <c r="E207" s="15"/>
      <c r="F207" s="15"/>
      <c r="G207" s="15"/>
      <c r="H207" s="16" t="s">
        <v>163</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7"/>
      <c r="AK207" s="18"/>
      <c r="AL207" s="18"/>
      <c r="AM207" s="18"/>
      <c r="AN207" s="18"/>
      <c r="AO207" s="18"/>
      <c r="AP207" s="18"/>
      <c r="AQ207" s="18"/>
      <c r="AR207" s="18"/>
      <c r="AS207" s="18"/>
      <c r="AT207" s="18"/>
      <c r="AU207" s="18"/>
      <c r="AV207" s="18"/>
      <c r="AW207" s="18"/>
      <c r="AX207" s="18"/>
      <c r="AY207" s="19"/>
      <c r="AZ207" s="17"/>
      <c r="BA207" s="18"/>
      <c r="BB207" s="18"/>
      <c r="BC207" s="18"/>
      <c r="BD207" s="18"/>
      <c r="BE207" s="18"/>
      <c r="BF207" s="18"/>
      <c r="BG207" s="18"/>
      <c r="BH207" s="18"/>
      <c r="BI207" s="18"/>
      <c r="BJ207" s="18"/>
      <c r="BK207" s="18"/>
      <c r="BL207" s="18"/>
      <c r="BM207" s="18"/>
      <c r="BN207" s="18"/>
      <c r="BO207" s="18"/>
      <c r="BP207" s="18"/>
      <c r="BQ207" s="18"/>
      <c r="BR207" s="18"/>
      <c r="BS207" s="19"/>
      <c r="BT207" s="17"/>
      <c r="BU207" s="18"/>
      <c r="BV207" s="18"/>
      <c r="BW207" s="18"/>
      <c r="BX207" s="18"/>
      <c r="BY207" s="18"/>
      <c r="BZ207" s="18"/>
      <c r="CA207" s="18"/>
      <c r="CB207" s="18"/>
      <c r="CC207" s="18"/>
      <c r="CD207" s="18"/>
      <c r="CE207" s="18"/>
      <c r="CF207" s="18"/>
      <c r="CG207" s="18"/>
      <c r="CH207" s="18"/>
      <c r="CI207" s="18"/>
      <c r="CJ207" s="19"/>
      <c r="CK207" s="17"/>
      <c r="CL207" s="18"/>
      <c r="CM207" s="18"/>
      <c r="CN207" s="18"/>
      <c r="CO207" s="18"/>
      <c r="CP207" s="18"/>
      <c r="CQ207" s="18"/>
      <c r="CR207" s="18"/>
      <c r="CS207" s="18"/>
      <c r="CT207" s="18"/>
      <c r="CU207" s="18"/>
      <c r="CV207" s="18"/>
      <c r="CW207" s="18"/>
      <c r="CX207" s="18"/>
      <c r="CY207" s="18"/>
      <c r="CZ207" s="18"/>
      <c r="DA207" s="18"/>
    </row>
  </sheetData>
  <mergeCells count="105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pageMargins left="0.78740157480314965" right="0.51181102362204722" top="0.59055118110236227" bottom="0.39370078740157483" header="0.19685039370078741" footer="0.19685039370078741"/>
  <pageSetup paperSize="9" scale="88"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8"/>
  <sheetViews>
    <sheetView view="pageBreakPreview" zoomScaleNormal="100" zoomScaleSheetLayoutView="100" workbookViewId="0">
      <selection activeCell="DT46" sqref="DT46"/>
    </sheetView>
  </sheetViews>
  <sheetFormatPr defaultColWidth="0.85546875" defaultRowHeight="15.75" x14ac:dyDescent="0.25"/>
  <cols>
    <col min="1" max="59" width="0.85546875" style="1"/>
    <col min="60" max="60" width="5.7109375" style="1" customWidth="1"/>
    <col min="61" max="68" width="0.85546875" style="1"/>
    <col min="69" max="69" width="2" style="1" customWidth="1"/>
    <col min="70" max="70" width="0.85546875" style="1" customWidth="1"/>
    <col min="71" max="73" width="0.85546875" style="1"/>
    <col min="74" max="74" width="0.85546875" style="1" customWidth="1"/>
    <col min="75" max="77" width="0.85546875" style="1"/>
    <col min="78" max="78" width="3.5703125" style="1" customWidth="1"/>
    <col min="79" max="86" width="0.85546875" style="1"/>
    <col min="87" max="87" width="3.140625" style="1" customWidth="1"/>
    <col min="88" max="88" width="0.85546875" style="1" customWidth="1"/>
    <col min="89" max="95" width="0.85546875" style="1"/>
    <col min="96" max="96" width="3.7109375" style="1" customWidth="1"/>
    <col min="97" max="104" width="0.85546875" style="1"/>
    <col min="105" max="105" width="3" style="1" customWidth="1"/>
    <col min="106" max="123" width="0.85546875" style="1"/>
    <col min="124" max="124" width="18.28515625" style="1" customWidth="1"/>
    <col min="125" max="16384" width="0.85546875" style="1"/>
  </cols>
  <sheetData>
    <row r="1" spans="1:105" x14ac:dyDescent="0.25">
      <c r="B1" s="46" t="s">
        <v>225</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8"/>
    </row>
    <row r="3" spans="1:105" s="3" customFormat="1" ht="67.5" customHeight="1" x14ac:dyDescent="0.2">
      <c r="A3" s="57" t="s">
        <v>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8"/>
      <c r="AJ3" s="61" t="s">
        <v>1</v>
      </c>
      <c r="AK3" s="57"/>
      <c r="AL3" s="57"/>
      <c r="AM3" s="57"/>
      <c r="AN3" s="57"/>
      <c r="AO3" s="57"/>
      <c r="AP3" s="57"/>
      <c r="AQ3" s="57"/>
      <c r="AR3" s="57"/>
      <c r="AS3" s="57"/>
      <c r="AT3" s="57"/>
      <c r="AU3" s="57"/>
      <c r="AV3" s="57"/>
      <c r="AW3" s="57"/>
      <c r="AX3" s="57"/>
      <c r="AY3" s="58"/>
      <c r="AZ3" s="55" t="s">
        <v>2</v>
      </c>
      <c r="BA3" s="53"/>
      <c r="BB3" s="53"/>
      <c r="BC3" s="53"/>
      <c r="BD3" s="53"/>
      <c r="BE3" s="53"/>
      <c r="BF3" s="53"/>
      <c r="BG3" s="53"/>
      <c r="BH3" s="53"/>
      <c r="BI3" s="53"/>
      <c r="BJ3" s="53"/>
      <c r="BK3" s="53"/>
      <c r="BL3" s="53"/>
      <c r="BM3" s="53"/>
      <c r="BN3" s="53"/>
      <c r="BO3" s="53"/>
      <c r="BP3" s="53"/>
      <c r="BQ3" s="54"/>
      <c r="BR3" s="55" t="s">
        <v>228</v>
      </c>
      <c r="BS3" s="53"/>
      <c r="BT3" s="53"/>
      <c r="BU3" s="53"/>
      <c r="BV3" s="53"/>
      <c r="BW3" s="53"/>
      <c r="BX3" s="53"/>
      <c r="BY3" s="53"/>
      <c r="BZ3" s="53"/>
      <c r="CA3" s="53"/>
      <c r="CB3" s="53"/>
      <c r="CC3" s="53"/>
      <c r="CD3" s="53"/>
      <c r="CE3" s="53"/>
      <c r="CF3" s="53"/>
      <c r="CG3" s="53"/>
      <c r="CH3" s="53"/>
      <c r="CI3" s="54"/>
      <c r="CJ3" s="55" t="s">
        <v>3</v>
      </c>
      <c r="CK3" s="53"/>
      <c r="CL3" s="53"/>
      <c r="CM3" s="53"/>
      <c r="CN3" s="53"/>
      <c r="CO3" s="53"/>
      <c r="CP3" s="53"/>
      <c r="CQ3" s="53"/>
      <c r="CR3" s="53"/>
      <c r="CS3" s="53"/>
      <c r="CT3" s="53"/>
      <c r="CU3" s="53"/>
      <c r="CV3" s="53"/>
      <c r="CW3" s="53"/>
      <c r="CX3" s="53"/>
      <c r="CY3" s="53"/>
      <c r="CZ3" s="53"/>
      <c r="DA3" s="53"/>
    </row>
    <row r="4" spans="1:105" s="3" customFormat="1" ht="40.5" customHeight="1" x14ac:dyDescent="0.2">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60"/>
      <c r="AJ4" s="62"/>
      <c r="AK4" s="59"/>
      <c r="AL4" s="59"/>
      <c r="AM4" s="59"/>
      <c r="AN4" s="59"/>
      <c r="AO4" s="59"/>
      <c r="AP4" s="59"/>
      <c r="AQ4" s="59"/>
      <c r="AR4" s="59"/>
      <c r="AS4" s="59"/>
      <c r="AT4" s="59"/>
      <c r="AU4" s="59"/>
      <c r="AV4" s="59"/>
      <c r="AW4" s="59"/>
      <c r="AX4" s="59"/>
      <c r="AY4" s="60"/>
      <c r="AZ4" s="55" t="s">
        <v>226</v>
      </c>
      <c r="BA4" s="53"/>
      <c r="BB4" s="53"/>
      <c r="BC4" s="53"/>
      <c r="BD4" s="53"/>
      <c r="BE4" s="53"/>
      <c r="BF4" s="53"/>
      <c r="BG4" s="53"/>
      <c r="BH4" s="54"/>
      <c r="BI4" s="55" t="s">
        <v>227</v>
      </c>
      <c r="BJ4" s="53"/>
      <c r="BK4" s="53"/>
      <c r="BL4" s="53"/>
      <c r="BM4" s="53"/>
      <c r="BN4" s="53"/>
      <c r="BO4" s="53"/>
      <c r="BP4" s="53"/>
      <c r="BQ4" s="54"/>
      <c r="BR4" s="55" t="s">
        <v>226</v>
      </c>
      <c r="BS4" s="53"/>
      <c r="BT4" s="53"/>
      <c r="BU4" s="53"/>
      <c r="BV4" s="53"/>
      <c r="BW4" s="53"/>
      <c r="BX4" s="53"/>
      <c r="BY4" s="53"/>
      <c r="BZ4" s="54"/>
      <c r="CA4" s="55" t="s">
        <v>227</v>
      </c>
      <c r="CB4" s="53"/>
      <c r="CC4" s="53"/>
      <c r="CD4" s="53"/>
      <c r="CE4" s="53"/>
      <c r="CF4" s="53"/>
      <c r="CG4" s="53"/>
      <c r="CH4" s="53"/>
      <c r="CI4" s="54"/>
      <c r="CJ4" s="55" t="s">
        <v>226</v>
      </c>
      <c r="CK4" s="53"/>
      <c r="CL4" s="53"/>
      <c r="CM4" s="53"/>
      <c r="CN4" s="53"/>
      <c r="CO4" s="53"/>
      <c r="CP4" s="53"/>
      <c r="CQ4" s="53"/>
      <c r="CR4" s="54"/>
      <c r="CS4" s="55" t="s">
        <v>227</v>
      </c>
      <c r="CT4" s="53"/>
      <c r="CU4" s="53"/>
      <c r="CV4" s="53"/>
      <c r="CW4" s="53"/>
      <c r="CX4" s="53"/>
      <c r="CY4" s="53"/>
      <c r="CZ4" s="53"/>
      <c r="DA4" s="53"/>
    </row>
    <row r="5" spans="1:105" s="3" customFormat="1" ht="40.5" customHeight="1" x14ac:dyDescent="0.2">
      <c r="A5" s="15" t="s">
        <v>28</v>
      </c>
      <c r="B5" s="15"/>
      <c r="C5" s="15"/>
      <c r="D5" s="15"/>
      <c r="E5" s="15"/>
      <c r="F5" s="15"/>
      <c r="G5" s="16" t="s">
        <v>229</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56"/>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7"/>
      <c r="BS5" s="18"/>
      <c r="BT5" s="18"/>
      <c r="BU5" s="18"/>
      <c r="BV5" s="18"/>
      <c r="BW5" s="18"/>
      <c r="BX5" s="18"/>
      <c r="BY5" s="18"/>
      <c r="BZ5" s="19"/>
      <c r="CA5" s="17"/>
      <c r="CB5" s="18"/>
      <c r="CC5" s="18"/>
      <c r="CD5" s="18"/>
      <c r="CE5" s="18"/>
      <c r="CF5" s="18"/>
      <c r="CG5" s="18"/>
      <c r="CH5" s="18"/>
      <c r="CI5" s="19"/>
      <c r="CJ5" s="17"/>
      <c r="CK5" s="18"/>
      <c r="CL5" s="18"/>
      <c r="CM5" s="18"/>
      <c r="CN5" s="18"/>
      <c r="CO5" s="18"/>
      <c r="CP5" s="18"/>
      <c r="CQ5" s="18"/>
      <c r="CR5" s="19"/>
      <c r="CS5" s="17"/>
      <c r="CT5" s="18"/>
      <c r="CU5" s="18"/>
      <c r="CV5" s="18"/>
      <c r="CW5" s="18"/>
      <c r="CX5" s="18"/>
      <c r="CY5" s="18"/>
      <c r="CZ5" s="18"/>
      <c r="DA5" s="18"/>
    </row>
    <row r="6" spans="1:105" s="3" customFormat="1" ht="40.5" hidden="1" customHeight="1" x14ac:dyDescent="0.2">
      <c r="A6" s="15" t="s">
        <v>30</v>
      </c>
      <c r="B6" s="15"/>
      <c r="C6" s="15"/>
      <c r="D6" s="15"/>
      <c r="E6" s="15"/>
      <c r="F6" s="15"/>
      <c r="G6" s="16" t="s">
        <v>230</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56"/>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7"/>
      <c r="BS6" s="18"/>
      <c r="BT6" s="18"/>
      <c r="BU6" s="18"/>
      <c r="BV6" s="18"/>
      <c r="BW6" s="18"/>
      <c r="BX6" s="18"/>
      <c r="BY6" s="18"/>
      <c r="BZ6" s="19"/>
      <c r="CA6" s="17"/>
      <c r="CB6" s="18"/>
      <c r="CC6" s="18"/>
      <c r="CD6" s="18"/>
      <c r="CE6" s="18"/>
      <c r="CF6" s="18"/>
      <c r="CG6" s="18"/>
      <c r="CH6" s="18"/>
      <c r="CI6" s="19"/>
      <c r="CJ6" s="17"/>
      <c r="CK6" s="18"/>
      <c r="CL6" s="18"/>
      <c r="CM6" s="18"/>
      <c r="CN6" s="18"/>
      <c r="CO6" s="18"/>
      <c r="CP6" s="18"/>
      <c r="CQ6" s="18"/>
      <c r="CR6" s="19"/>
      <c r="CS6" s="17"/>
      <c r="CT6" s="18"/>
      <c r="CU6" s="18"/>
      <c r="CV6" s="18"/>
      <c r="CW6" s="18"/>
      <c r="CX6" s="18"/>
      <c r="CY6" s="18"/>
      <c r="CZ6" s="18"/>
      <c r="DA6" s="18"/>
    </row>
    <row r="7" spans="1:105" s="3" customFormat="1" ht="251.25" hidden="1" customHeight="1" x14ac:dyDescent="0.2">
      <c r="A7" s="15"/>
      <c r="B7" s="15"/>
      <c r="C7" s="15"/>
      <c r="D7" s="15"/>
      <c r="E7" s="15"/>
      <c r="F7" s="15"/>
      <c r="G7" s="16" t="s">
        <v>232</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56"/>
      <c r="AJ7" s="17" t="s">
        <v>231</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7"/>
      <c r="BS7" s="18"/>
      <c r="BT7" s="18"/>
      <c r="BU7" s="18"/>
      <c r="BV7" s="18"/>
      <c r="BW7" s="18"/>
      <c r="BX7" s="18"/>
      <c r="BY7" s="18"/>
      <c r="BZ7" s="19"/>
      <c r="CA7" s="17"/>
      <c r="CB7" s="18"/>
      <c r="CC7" s="18"/>
      <c r="CD7" s="18"/>
      <c r="CE7" s="18"/>
      <c r="CF7" s="18"/>
      <c r="CG7" s="18"/>
      <c r="CH7" s="18"/>
      <c r="CI7" s="19"/>
      <c r="CJ7" s="17"/>
      <c r="CK7" s="18"/>
      <c r="CL7" s="18"/>
      <c r="CM7" s="18"/>
      <c r="CN7" s="18"/>
      <c r="CO7" s="18"/>
      <c r="CP7" s="18"/>
      <c r="CQ7" s="18"/>
      <c r="CR7" s="19"/>
      <c r="CS7" s="17"/>
      <c r="CT7" s="18"/>
      <c r="CU7" s="18"/>
      <c r="CV7" s="18"/>
      <c r="CW7" s="18"/>
      <c r="CX7" s="18"/>
      <c r="CY7" s="18"/>
      <c r="CZ7" s="18"/>
      <c r="DA7" s="18"/>
    </row>
    <row r="8" spans="1:105" s="3" customFormat="1" ht="251.25" hidden="1" customHeight="1" x14ac:dyDescent="0.2">
      <c r="A8" s="15"/>
      <c r="B8" s="15"/>
      <c r="C8" s="15"/>
      <c r="D8" s="15"/>
      <c r="E8" s="15"/>
      <c r="F8" s="15"/>
      <c r="G8" s="16" t="s">
        <v>234</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56"/>
      <c r="AJ8" s="17" t="s">
        <v>233</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7"/>
      <c r="BS8" s="18"/>
      <c r="BT8" s="18"/>
      <c r="BU8" s="18"/>
      <c r="BV8" s="18"/>
      <c r="BW8" s="18"/>
      <c r="BX8" s="18"/>
      <c r="BY8" s="18"/>
      <c r="BZ8" s="19"/>
      <c r="CA8" s="17"/>
      <c r="CB8" s="18"/>
      <c r="CC8" s="18"/>
      <c r="CD8" s="18"/>
      <c r="CE8" s="18"/>
      <c r="CF8" s="18"/>
      <c r="CG8" s="18"/>
      <c r="CH8" s="18"/>
      <c r="CI8" s="19"/>
      <c r="CJ8" s="17"/>
      <c r="CK8" s="18"/>
      <c r="CL8" s="18"/>
      <c r="CM8" s="18"/>
      <c r="CN8" s="18"/>
      <c r="CO8" s="18"/>
      <c r="CP8" s="18"/>
      <c r="CQ8" s="18"/>
      <c r="CR8" s="19"/>
      <c r="CS8" s="17"/>
      <c r="CT8" s="18"/>
      <c r="CU8" s="18"/>
      <c r="CV8" s="18"/>
      <c r="CW8" s="18"/>
      <c r="CX8" s="18"/>
      <c r="CY8" s="18"/>
      <c r="CZ8" s="18"/>
      <c r="DA8" s="18"/>
    </row>
    <row r="9" spans="1:105" s="3" customFormat="1" ht="27" customHeight="1" x14ac:dyDescent="0.2">
      <c r="A9" s="15" t="s">
        <v>33</v>
      </c>
      <c r="B9" s="15"/>
      <c r="C9" s="15"/>
      <c r="D9" s="15"/>
      <c r="E9" s="15"/>
      <c r="F9" s="15"/>
      <c r="G9" s="16" t="s">
        <v>235</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56"/>
      <c r="AJ9" s="17"/>
      <c r="AK9" s="18"/>
      <c r="AL9" s="18"/>
      <c r="AM9" s="18"/>
      <c r="AN9" s="18"/>
      <c r="AO9" s="18"/>
      <c r="AP9" s="18"/>
      <c r="AQ9" s="18"/>
      <c r="AR9" s="18"/>
      <c r="AS9" s="18"/>
      <c r="AT9" s="18"/>
      <c r="AU9" s="18"/>
      <c r="AV9" s="18"/>
      <c r="AW9" s="18"/>
      <c r="AX9" s="18"/>
      <c r="AY9" s="19"/>
      <c r="AZ9" s="17"/>
      <c r="BA9" s="18"/>
      <c r="BB9" s="18"/>
      <c r="BC9" s="18"/>
      <c r="BD9" s="18"/>
      <c r="BE9" s="18"/>
      <c r="BF9" s="18"/>
      <c r="BG9" s="18"/>
      <c r="BH9" s="19"/>
      <c r="BI9" s="17"/>
      <c r="BJ9" s="18"/>
      <c r="BK9" s="18"/>
      <c r="BL9" s="18"/>
      <c r="BM9" s="18"/>
      <c r="BN9" s="18"/>
      <c r="BO9" s="18"/>
      <c r="BP9" s="18"/>
      <c r="BQ9" s="19"/>
      <c r="BR9" s="17"/>
      <c r="BS9" s="18"/>
      <c r="BT9" s="18"/>
      <c r="BU9" s="18"/>
      <c r="BV9" s="18"/>
      <c r="BW9" s="18"/>
      <c r="BX9" s="18"/>
      <c r="BY9" s="18"/>
      <c r="BZ9" s="19"/>
      <c r="CA9" s="17"/>
      <c r="CB9" s="18"/>
      <c r="CC9" s="18"/>
      <c r="CD9" s="18"/>
      <c r="CE9" s="18"/>
      <c r="CF9" s="18"/>
      <c r="CG9" s="18"/>
      <c r="CH9" s="18"/>
      <c r="CI9" s="19"/>
      <c r="CJ9" s="17"/>
      <c r="CK9" s="18"/>
      <c r="CL9" s="18"/>
      <c r="CM9" s="18"/>
      <c r="CN9" s="18"/>
      <c r="CO9" s="18"/>
      <c r="CP9" s="18"/>
      <c r="CQ9" s="18"/>
      <c r="CR9" s="19"/>
      <c r="CS9" s="17"/>
      <c r="CT9" s="18"/>
      <c r="CU9" s="18"/>
      <c r="CV9" s="18"/>
      <c r="CW9" s="18"/>
      <c r="CX9" s="18"/>
      <c r="CY9" s="18"/>
      <c r="CZ9" s="18"/>
      <c r="DA9" s="18"/>
    </row>
    <row r="10" spans="1:105" s="3" customFormat="1" ht="15" customHeight="1" x14ac:dyDescent="0.2">
      <c r="A10" s="15"/>
      <c r="B10" s="15"/>
      <c r="C10" s="15"/>
      <c r="D10" s="15"/>
      <c r="E10" s="15"/>
      <c r="F10" s="15"/>
      <c r="G10" s="16" t="s">
        <v>236</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56"/>
      <c r="AJ10" s="17"/>
      <c r="AK10" s="18"/>
      <c r="AL10" s="18"/>
      <c r="AM10" s="18"/>
      <c r="AN10" s="18"/>
      <c r="AO10" s="18"/>
      <c r="AP10" s="18"/>
      <c r="AQ10" s="18"/>
      <c r="AR10" s="18"/>
      <c r="AS10" s="18"/>
      <c r="AT10" s="18"/>
      <c r="AU10" s="18"/>
      <c r="AV10" s="18"/>
      <c r="AW10" s="18"/>
      <c r="AX10" s="18"/>
      <c r="AY10" s="19"/>
      <c r="AZ10" s="17"/>
      <c r="BA10" s="18"/>
      <c r="BB10" s="18"/>
      <c r="BC10" s="18"/>
      <c r="BD10" s="18"/>
      <c r="BE10" s="18"/>
      <c r="BF10" s="18"/>
      <c r="BG10" s="18"/>
      <c r="BH10" s="19"/>
      <c r="BI10" s="17"/>
      <c r="BJ10" s="18"/>
      <c r="BK10" s="18"/>
      <c r="BL10" s="18"/>
      <c r="BM10" s="18"/>
      <c r="BN10" s="18"/>
      <c r="BO10" s="18"/>
      <c r="BP10" s="18"/>
      <c r="BQ10" s="19"/>
      <c r="BR10" s="17"/>
      <c r="BS10" s="18"/>
      <c r="BT10" s="18"/>
      <c r="BU10" s="18"/>
      <c r="BV10" s="18"/>
      <c r="BW10" s="18"/>
      <c r="BX10" s="18"/>
      <c r="BY10" s="18"/>
      <c r="BZ10" s="19"/>
      <c r="CA10" s="17"/>
      <c r="CB10" s="18"/>
      <c r="CC10" s="18"/>
      <c r="CD10" s="18"/>
      <c r="CE10" s="18"/>
      <c r="CF10" s="18"/>
      <c r="CG10" s="18"/>
      <c r="CH10" s="18"/>
      <c r="CI10" s="19"/>
      <c r="CJ10" s="17"/>
      <c r="CK10" s="18"/>
      <c r="CL10" s="18"/>
      <c r="CM10" s="18"/>
      <c r="CN10" s="18"/>
      <c r="CO10" s="18"/>
      <c r="CP10" s="18"/>
      <c r="CQ10" s="18"/>
      <c r="CR10" s="19"/>
      <c r="CS10" s="17"/>
      <c r="CT10" s="18"/>
      <c r="CU10" s="18"/>
      <c r="CV10" s="18"/>
      <c r="CW10" s="18"/>
      <c r="CX10" s="18"/>
      <c r="CY10" s="18"/>
      <c r="CZ10" s="18"/>
      <c r="DA10" s="18"/>
    </row>
    <row r="11" spans="1:105" s="3" customFormat="1" ht="27.75" customHeight="1" x14ac:dyDescent="0.2">
      <c r="A11" s="15"/>
      <c r="B11" s="15"/>
      <c r="C11" s="15"/>
      <c r="D11" s="15"/>
      <c r="E11" s="15"/>
      <c r="F11" s="15"/>
      <c r="G11" s="16" t="s">
        <v>237</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56"/>
      <c r="AJ11" s="17" t="s">
        <v>231</v>
      </c>
      <c r="AK11" s="18"/>
      <c r="AL11" s="18"/>
      <c r="AM11" s="18"/>
      <c r="AN11" s="18"/>
      <c r="AO11" s="18"/>
      <c r="AP11" s="18"/>
      <c r="AQ11" s="18"/>
      <c r="AR11" s="18"/>
      <c r="AS11" s="18"/>
      <c r="AT11" s="18"/>
      <c r="AU11" s="18"/>
      <c r="AV11" s="18"/>
      <c r="AW11" s="18"/>
      <c r="AX11" s="18"/>
      <c r="AY11" s="19"/>
      <c r="AZ11" s="30">
        <f>'[10]ТЭП ф'!$I$432*1000</f>
        <v>254021.13</v>
      </c>
      <c r="BA11" s="31">
        <v>272862.03000000003</v>
      </c>
      <c r="BB11" s="31">
        <v>272862.03000000003</v>
      </c>
      <c r="BC11" s="31">
        <v>272862.03000000003</v>
      </c>
      <c r="BD11" s="31">
        <v>272862.03000000003</v>
      </c>
      <c r="BE11" s="31">
        <v>272862.03000000003</v>
      </c>
      <c r="BF11" s="31">
        <v>272862.03000000003</v>
      </c>
      <c r="BG11" s="31">
        <v>272862.03000000003</v>
      </c>
      <c r="BH11" s="32">
        <v>272862.03000000003</v>
      </c>
      <c r="BI11" s="30">
        <f>AZ11</f>
        <v>254021.13</v>
      </c>
      <c r="BJ11" s="31">
        <v>272862.03000000003</v>
      </c>
      <c r="BK11" s="31">
        <v>272862.03000000003</v>
      </c>
      <c r="BL11" s="31">
        <v>272862.03000000003</v>
      </c>
      <c r="BM11" s="31">
        <v>272862.03000000003</v>
      </c>
      <c r="BN11" s="31">
        <v>272862.03000000003</v>
      </c>
      <c r="BO11" s="31">
        <v>272862.03000000003</v>
      </c>
      <c r="BP11" s="31">
        <v>272862.03000000003</v>
      </c>
      <c r="BQ11" s="32">
        <v>272862.03000000003</v>
      </c>
      <c r="BR11" s="30">
        <v>241691.47</v>
      </c>
      <c r="BS11" s="31">
        <v>272862.03000000003</v>
      </c>
      <c r="BT11" s="31">
        <v>272862.03000000003</v>
      </c>
      <c r="BU11" s="31">
        <v>272862.03000000003</v>
      </c>
      <c r="BV11" s="31">
        <v>272862.03000000003</v>
      </c>
      <c r="BW11" s="31">
        <v>272862.03000000003</v>
      </c>
      <c r="BX11" s="31">
        <v>272862.03000000003</v>
      </c>
      <c r="BY11" s="31">
        <v>272862.03000000003</v>
      </c>
      <c r="BZ11" s="32">
        <v>272862.03000000003</v>
      </c>
      <c r="CA11" s="30">
        <v>241691.47</v>
      </c>
      <c r="CB11" s="31">
        <v>272862.03000000003</v>
      </c>
      <c r="CC11" s="31">
        <v>272862.03000000003</v>
      </c>
      <c r="CD11" s="31">
        <v>272862.03000000003</v>
      </c>
      <c r="CE11" s="31">
        <v>272862.03000000003</v>
      </c>
      <c r="CF11" s="31">
        <v>272862.03000000003</v>
      </c>
      <c r="CG11" s="31">
        <v>272862.03000000003</v>
      </c>
      <c r="CH11" s="31">
        <v>272862.03000000003</v>
      </c>
      <c r="CI11" s="32">
        <v>272862.03000000003</v>
      </c>
      <c r="CJ11" s="30">
        <f>[8]ЕКТ!$O$10</f>
        <v>328610.54618029413</v>
      </c>
      <c r="CK11" s="31">
        <f>[9]ЕКТ!$O$10</f>
        <v>257805.40112853755</v>
      </c>
      <c r="CL11" s="31">
        <f>[9]ЕКТ!$O$10</f>
        <v>257805.40112853755</v>
      </c>
      <c r="CM11" s="31">
        <f>[9]ЕКТ!$O$10</f>
        <v>257805.40112853755</v>
      </c>
      <c r="CN11" s="31">
        <f>[9]ЕКТ!$O$10</f>
        <v>257805.40112853755</v>
      </c>
      <c r="CO11" s="31">
        <f>[9]ЕКТ!$O$10</f>
        <v>257805.40112853755</v>
      </c>
      <c r="CP11" s="31">
        <f>[9]ЕКТ!$O$10</f>
        <v>257805.40112853755</v>
      </c>
      <c r="CQ11" s="31">
        <f>[9]ЕКТ!$O$10</f>
        <v>257805.40112853755</v>
      </c>
      <c r="CR11" s="32">
        <f>[9]ЕКТ!$O$10</f>
        <v>257805.40112853755</v>
      </c>
      <c r="CS11" s="30">
        <f>CJ11</f>
        <v>328610.54618029413</v>
      </c>
      <c r="CT11" s="31">
        <f t="shared" ref="CT11:DA11" si="0">CS11</f>
        <v>328610.54618029413</v>
      </c>
      <c r="CU11" s="31">
        <f t="shared" si="0"/>
        <v>328610.54618029413</v>
      </c>
      <c r="CV11" s="31">
        <f t="shared" si="0"/>
        <v>328610.54618029413</v>
      </c>
      <c r="CW11" s="31">
        <f t="shared" si="0"/>
        <v>328610.54618029413</v>
      </c>
      <c r="CX11" s="31">
        <f t="shared" si="0"/>
        <v>328610.54618029413</v>
      </c>
      <c r="CY11" s="31">
        <f t="shared" si="0"/>
        <v>328610.54618029413</v>
      </c>
      <c r="CZ11" s="31">
        <f t="shared" si="0"/>
        <v>328610.54618029413</v>
      </c>
      <c r="DA11" s="31">
        <f t="shared" si="0"/>
        <v>328610.54618029413</v>
      </c>
    </row>
    <row r="12" spans="1:105" s="3" customFormat="1" ht="40.5" customHeight="1" x14ac:dyDescent="0.2">
      <c r="A12" s="15"/>
      <c r="B12" s="15"/>
      <c r="C12" s="15"/>
      <c r="D12" s="15"/>
      <c r="E12" s="15"/>
      <c r="F12" s="15"/>
      <c r="G12" s="16" t="s">
        <v>238</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56"/>
      <c r="AJ12" s="17" t="s">
        <v>233</v>
      </c>
      <c r="AK12" s="18"/>
      <c r="AL12" s="18"/>
      <c r="AM12" s="18"/>
      <c r="AN12" s="18"/>
      <c r="AO12" s="18"/>
      <c r="AP12" s="18"/>
      <c r="AQ12" s="18"/>
      <c r="AR12" s="18"/>
      <c r="AS12" s="18"/>
      <c r="AT12" s="18"/>
      <c r="AU12" s="18"/>
      <c r="AV12" s="18"/>
      <c r="AW12" s="18"/>
      <c r="AX12" s="18"/>
      <c r="AY12" s="19"/>
      <c r="AZ12" s="30">
        <v>106.74</v>
      </c>
      <c r="BA12" s="31">
        <v>129.41</v>
      </c>
      <c r="BB12" s="31">
        <v>129.41</v>
      </c>
      <c r="BC12" s="31">
        <v>129.41</v>
      </c>
      <c r="BD12" s="31">
        <v>129.41</v>
      </c>
      <c r="BE12" s="31">
        <v>129.41</v>
      </c>
      <c r="BF12" s="31">
        <v>129.41</v>
      </c>
      <c r="BG12" s="31">
        <v>129.41</v>
      </c>
      <c r="BH12" s="32">
        <v>129.41</v>
      </c>
      <c r="BI12" s="30">
        <f>AZ12</f>
        <v>106.74</v>
      </c>
      <c r="BJ12" s="31">
        <v>129.41</v>
      </c>
      <c r="BK12" s="31">
        <v>129.41</v>
      </c>
      <c r="BL12" s="31">
        <v>129.41</v>
      </c>
      <c r="BM12" s="31">
        <v>129.41</v>
      </c>
      <c r="BN12" s="31">
        <v>129.41</v>
      </c>
      <c r="BO12" s="31">
        <v>129.41</v>
      </c>
      <c r="BP12" s="31">
        <v>129.41</v>
      </c>
      <c r="BQ12" s="32">
        <v>129.41</v>
      </c>
      <c r="BR12" s="30">
        <v>113.85</v>
      </c>
      <c r="BS12" s="31">
        <v>106.74</v>
      </c>
      <c r="BT12" s="31">
        <v>106.74</v>
      </c>
      <c r="BU12" s="31">
        <v>106.74</v>
      </c>
      <c r="BV12" s="31">
        <v>106.74</v>
      </c>
      <c r="BW12" s="31">
        <v>106.74</v>
      </c>
      <c r="BX12" s="31">
        <v>106.74</v>
      </c>
      <c r="BY12" s="31">
        <v>106.74</v>
      </c>
      <c r="BZ12" s="32">
        <v>106.74</v>
      </c>
      <c r="CA12" s="30">
        <f>BR12</f>
        <v>113.85</v>
      </c>
      <c r="CB12" s="31">
        <f t="shared" ref="CB12:CI12" si="1">CA12</f>
        <v>113.85</v>
      </c>
      <c r="CC12" s="31">
        <f t="shared" si="1"/>
        <v>113.85</v>
      </c>
      <c r="CD12" s="31">
        <f t="shared" si="1"/>
        <v>113.85</v>
      </c>
      <c r="CE12" s="31">
        <f t="shared" si="1"/>
        <v>113.85</v>
      </c>
      <c r="CF12" s="31">
        <f t="shared" si="1"/>
        <v>113.85</v>
      </c>
      <c r="CG12" s="31">
        <f t="shared" si="1"/>
        <v>113.85</v>
      </c>
      <c r="CH12" s="31">
        <f t="shared" si="1"/>
        <v>113.85</v>
      </c>
      <c r="CI12" s="32">
        <f t="shared" si="1"/>
        <v>113.85</v>
      </c>
      <c r="CJ12" s="30">
        <f>ROUND([8]ЕКТ!$G$41,2)</f>
        <v>125.75</v>
      </c>
      <c r="CK12" s="31">
        <f>[9]ЕКТ!$O$17</f>
        <v>116.52356266612365</v>
      </c>
      <c r="CL12" s="31">
        <f>[9]ЕКТ!$O$17</f>
        <v>116.52356266612365</v>
      </c>
      <c r="CM12" s="31">
        <f>[9]ЕКТ!$O$17</f>
        <v>116.52356266612365</v>
      </c>
      <c r="CN12" s="31">
        <f>[9]ЕКТ!$O$17</f>
        <v>116.52356266612365</v>
      </c>
      <c r="CO12" s="31">
        <f>[9]ЕКТ!$O$17</f>
        <v>116.52356266612365</v>
      </c>
      <c r="CP12" s="31">
        <f>[9]ЕКТ!$O$17</f>
        <v>116.52356266612365</v>
      </c>
      <c r="CQ12" s="31">
        <f>[9]ЕКТ!$O$17</f>
        <v>116.52356266612365</v>
      </c>
      <c r="CR12" s="32">
        <f>[9]ЕКТ!$O$17</f>
        <v>116.52356266612365</v>
      </c>
      <c r="CS12" s="30">
        <f>CJ12</f>
        <v>125.75</v>
      </c>
      <c r="CT12" s="31">
        <f>[9]ЕКТ!$O$17</f>
        <v>116.52356266612365</v>
      </c>
      <c r="CU12" s="31">
        <f>[9]ЕКТ!$O$17</f>
        <v>116.52356266612365</v>
      </c>
      <c r="CV12" s="31">
        <f>[9]ЕКТ!$O$17</f>
        <v>116.52356266612365</v>
      </c>
      <c r="CW12" s="31">
        <f>[9]ЕКТ!$O$17</f>
        <v>116.52356266612365</v>
      </c>
      <c r="CX12" s="31">
        <f>[9]ЕКТ!$O$17</f>
        <v>116.52356266612365</v>
      </c>
      <c r="CY12" s="31">
        <f>[9]ЕКТ!$O$17</f>
        <v>116.52356266612365</v>
      </c>
      <c r="CZ12" s="31">
        <f>[9]ЕКТ!$O$17</f>
        <v>116.52356266612365</v>
      </c>
      <c r="DA12" s="31">
        <f>[9]ЕКТ!$O$17</f>
        <v>116.52356266612365</v>
      </c>
    </row>
    <row r="13" spans="1:105" s="3" customFormat="1" ht="15" customHeight="1" x14ac:dyDescent="0.2">
      <c r="A13" s="15"/>
      <c r="B13" s="15"/>
      <c r="C13" s="15"/>
      <c r="D13" s="15"/>
      <c r="E13" s="15"/>
      <c r="F13" s="15"/>
      <c r="G13" s="16" t="s">
        <v>239</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56"/>
      <c r="AJ13" s="17" t="s">
        <v>233</v>
      </c>
      <c r="AK13" s="18"/>
      <c r="AL13" s="18"/>
      <c r="AM13" s="18"/>
      <c r="AN13" s="18"/>
      <c r="AO13" s="18"/>
      <c r="AP13" s="18"/>
      <c r="AQ13" s="18"/>
      <c r="AR13" s="18"/>
      <c r="AS13" s="18"/>
      <c r="AT13" s="18"/>
      <c r="AU13" s="18"/>
      <c r="AV13" s="18"/>
      <c r="AW13" s="18"/>
      <c r="AX13" s="18"/>
      <c r="AY13" s="19"/>
      <c r="AZ13" s="30">
        <v>461.79</v>
      </c>
      <c r="BA13" s="31">
        <v>510.81</v>
      </c>
      <c r="BB13" s="31">
        <v>510.81</v>
      </c>
      <c r="BC13" s="31">
        <v>510.81</v>
      </c>
      <c r="BD13" s="31">
        <v>510.81</v>
      </c>
      <c r="BE13" s="31">
        <v>510.81</v>
      </c>
      <c r="BF13" s="31">
        <v>510.81</v>
      </c>
      <c r="BG13" s="31">
        <v>510.81</v>
      </c>
      <c r="BH13" s="32">
        <v>510.81</v>
      </c>
      <c r="BI13" s="30">
        <f>AZ13</f>
        <v>461.79</v>
      </c>
      <c r="BJ13" s="31">
        <v>510.81</v>
      </c>
      <c r="BK13" s="31">
        <v>510.81</v>
      </c>
      <c r="BL13" s="31">
        <v>510.81</v>
      </c>
      <c r="BM13" s="31">
        <v>510.81</v>
      </c>
      <c r="BN13" s="31">
        <v>510.81</v>
      </c>
      <c r="BO13" s="31">
        <v>510.81</v>
      </c>
      <c r="BP13" s="31">
        <v>510.81</v>
      </c>
      <c r="BQ13" s="32">
        <v>510.81</v>
      </c>
      <c r="BR13" s="30">
        <f>1000*0.45184</f>
        <v>451.84000000000003</v>
      </c>
      <c r="BS13" s="31">
        <f t="shared" ref="BS13:BZ13" si="2">1000*0.46179</f>
        <v>461.78999999999996</v>
      </c>
      <c r="BT13" s="31">
        <f t="shared" si="2"/>
        <v>461.78999999999996</v>
      </c>
      <c r="BU13" s="31">
        <f t="shared" si="2"/>
        <v>461.78999999999996</v>
      </c>
      <c r="BV13" s="31">
        <f t="shared" si="2"/>
        <v>461.78999999999996</v>
      </c>
      <c r="BW13" s="31">
        <f t="shared" si="2"/>
        <v>461.78999999999996</v>
      </c>
      <c r="BX13" s="31">
        <f t="shared" si="2"/>
        <v>461.78999999999996</v>
      </c>
      <c r="BY13" s="31">
        <f t="shared" si="2"/>
        <v>461.78999999999996</v>
      </c>
      <c r="BZ13" s="32">
        <f t="shared" si="2"/>
        <v>461.78999999999996</v>
      </c>
      <c r="CA13" s="30">
        <f>BR13</f>
        <v>451.84000000000003</v>
      </c>
      <c r="CB13" s="31">
        <f t="shared" ref="CB13:CI13" si="3">CA13</f>
        <v>451.84000000000003</v>
      </c>
      <c r="CC13" s="31">
        <f t="shared" si="3"/>
        <v>451.84000000000003</v>
      </c>
      <c r="CD13" s="31">
        <f t="shared" si="3"/>
        <v>451.84000000000003</v>
      </c>
      <c r="CE13" s="31">
        <f t="shared" si="3"/>
        <v>451.84000000000003</v>
      </c>
      <c r="CF13" s="31">
        <f t="shared" si="3"/>
        <v>451.84000000000003</v>
      </c>
      <c r="CG13" s="31">
        <f t="shared" si="3"/>
        <v>451.84000000000003</v>
      </c>
      <c r="CH13" s="31">
        <f t="shared" si="3"/>
        <v>451.84000000000003</v>
      </c>
      <c r="CI13" s="32">
        <f t="shared" si="3"/>
        <v>451.84000000000003</v>
      </c>
      <c r="CJ13" s="30">
        <f>ROUND([8]ЕКТ!$O$24,2)</f>
        <v>586.41</v>
      </c>
      <c r="CK13" s="31">
        <f>[9]ЕКТ!$O$24</f>
        <v>477.04992281690062</v>
      </c>
      <c r="CL13" s="31">
        <f>[9]ЕКТ!$O$24</f>
        <v>477.04992281690062</v>
      </c>
      <c r="CM13" s="31">
        <f>[9]ЕКТ!$O$24</f>
        <v>477.04992281690062</v>
      </c>
      <c r="CN13" s="31">
        <f>[9]ЕКТ!$O$24</f>
        <v>477.04992281690062</v>
      </c>
      <c r="CO13" s="31">
        <f>[9]ЕКТ!$O$24</f>
        <v>477.04992281690062</v>
      </c>
      <c r="CP13" s="31">
        <f>[9]ЕКТ!$O$24</f>
        <v>477.04992281690062</v>
      </c>
      <c r="CQ13" s="31">
        <f>[9]ЕКТ!$O$24</f>
        <v>477.04992281690062</v>
      </c>
      <c r="CR13" s="32">
        <f>[9]ЕКТ!$O$24</f>
        <v>477.04992281690062</v>
      </c>
      <c r="CS13" s="30">
        <f>CJ13</f>
        <v>586.41</v>
      </c>
      <c r="CT13" s="31">
        <f t="shared" ref="CT13:DA13" si="4">CS13</f>
        <v>586.41</v>
      </c>
      <c r="CU13" s="31">
        <f t="shared" si="4"/>
        <v>586.41</v>
      </c>
      <c r="CV13" s="31">
        <f t="shared" si="4"/>
        <v>586.41</v>
      </c>
      <c r="CW13" s="31">
        <f t="shared" si="4"/>
        <v>586.41</v>
      </c>
      <c r="CX13" s="31">
        <f t="shared" si="4"/>
        <v>586.41</v>
      </c>
      <c r="CY13" s="31">
        <f t="shared" si="4"/>
        <v>586.41</v>
      </c>
      <c r="CZ13" s="31">
        <f t="shared" si="4"/>
        <v>586.41</v>
      </c>
      <c r="DA13" s="31">
        <f t="shared" si="4"/>
        <v>586.41</v>
      </c>
    </row>
    <row r="14" spans="1:105" s="3" customFormat="1" ht="27.75" hidden="1" customHeight="1" x14ac:dyDescent="0.2">
      <c r="A14" s="15" t="s">
        <v>39</v>
      </c>
      <c r="B14" s="15"/>
      <c r="C14" s="15"/>
      <c r="D14" s="15"/>
      <c r="E14" s="15"/>
      <c r="F14" s="15"/>
      <c r="G14" s="16" t="s">
        <v>280</v>
      </c>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c r="AJ14" s="17" t="s">
        <v>233</v>
      </c>
      <c r="AK14" s="18"/>
      <c r="AL14" s="18"/>
      <c r="AM14" s="18"/>
      <c r="AN14" s="18"/>
      <c r="AO14" s="18"/>
      <c r="AP14" s="18"/>
      <c r="AQ14" s="18"/>
      <c r="AR14" s="18"/>
      <c r="AS14" s="18"/>
      <c r="AT14" s="18"/>
      <c r="AU14" s="18"/>
      <c r="AV14" s="18"/>
      <c r="AW14" s="18"/>
      <c r="AX14" s="18"/>
      <c r="AY14" s="19"/>
      <c r="AZ14" s="17"/>
      <c r="BA14" s="18"/>
      <c r="BB14" s="18"/>
      <c r="BC14" s="18"/>
      <c r="BD14" s="18"/>
      <c r="BE14" s="18"/>
      <c r="BF14" s="18"/>
      <c r="BG14" s="18"/>
      <c r="BH14" s="19"/>
      <c r="BI14" s="17"/>
      <c r="BJ14" s="18"/>
      <c r="BK14" s="18"/>
      <c r="BL14" s="18"/>
      <c r="BM14" s="18"/>
      <c r="BN14" s="18"/>
      <c r="BO14" s="18"/>
      <c r="BP14" s="18"/>
      <c r="BQ14" s="19"/>
      <c r="BR14" s="17"/>
      <c r="BS14" s="18"/>
      <c r="BT14" s="18"/>
      <c r="BU14" s="18"/>
      <c r="BV14" s="18"/>
      <c r="BW14" s="18"/>
      <c r="BX14" s="18"/>
      <c r="BY14" s="18"/>
      <c r="BZ14" s="19"/>
      <c r="CA14" s="17"/>
      <c r="CB14" s="18"/>
      <c r="CC14" s="18"/>
      <c r="CD14" s="18"/>
      <c r="CE14" s="18"/>
      <c r="CF14" s="18"/>
      <c r="CG14" s="18"/>
      <c r="CH14" s="18"/>
      <c r="CI14" s="19"/>
      <c r="CJ14" s="17"/>
      <c r="CK14" s="18"/>
      <c r="CL14" s="18"/>
      <c r="CM14" s="18"/>
      <c r="CN14" s="18"/>
      <c r="CO14" s="18"/>
      <c r="CP14" s="18"/>
      <c r="CQ14" s="18"/>
      <c r="CR14" s="19"/>
      <c r="CS14" s="17"/>
      <c r="CT14" s="18"/>
      <c r="CU14" s="18"/>
      <c r="CV14" s="18"/>
      <c r="CW14" s="18"/>
      <c r="CX14" s="18"/>
      <c r="CY14" s="18"/>
      <c r="CZ14" s="18"/>
      <c r="DA14" s="18"/>
    </row>
    <row r="15" spans="1:105" s="3" customFormat="1" ht="27.75" hidden="1" customHeight="1" x14ac:dyDescent="0.2">
      <c r="A15" s="15" t="s">
        <v>44</v>
      </c>
      <c r="B15" s="15"/>
      <c r="C15" s="15"/>
      <c r="D15" s="15"/>
      <c r="E15" s="15"/>
      <c r="F15" s="15"/>
      <c r="G15" s="16" t="s">
        <v>240</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56"/>
      <c r="AJ15" s="17"/>
      <c r="AK15" s="18"/>
      <c r="AL15" s="18"/>
      <c r="AM15" s="18"/>
      <c r="AN15" s="18"/>
      <c r="AO15" s="18"/>
      <c r="AP15" s="18"/>
      <c r="AQ15" s="18"/>
      <c r="AR15" s="18"/>
      <c r="AS15" s="18"/>
      <c r="AT15" s="18"/>
      <c r="AU15" s="18"/>
      <c r="AV15" s="18"/>
      <c r="AW15" s="18"/>
      <c r="AX15" s="18"/>
      <c r="AY15" s="19"/>
      <c r="AZ15" s="17"/>
      <c r="BA15" s="18"/>
      <c r="BB15" s="18"/>
      <c r="BC15" s="18"/>
      <c r="BD15" s="18"/>
      <c r="BE15" s="18"/>
      <c r="BF15" s="18"/>
      <c r="BG15" s="18"/>
      <c r="BH15" s="19"/>
      <c r="BI15" s="17"/>
      <c r="BJ15" s="18"/>
      <c r="BK15" s="18"/>
      <c r="BL15" s="18"/>
      <c r="BM15" s="18"/>
      <c r="BN15" s="18"/>
      <c r="BO15" s="18"/>
      <c r="BP15" s="18"/>
      <c r="BQ15" s="19"/>
      <c r="BR15" s="17"/>
      <c r="BS15" s="18"/>
      <c r="BT15" s="18"/>
      <c r="BU15" s="18"/>
      <c r="BV15" s="18"/>
      <c r="BW15" s="18"/>
      <c r="BX15" s="18"/>
      <c r="BY15" s="18"/>
      <c r="BZ15" s="19"/>
      <c r="CA15" s="17"/>
      <c r="CB15" s="18"/>
      <c r="CC15" s="18"/>
      <c r="CD15" s="18"/>
      <c r="CE15" s="18"/>
      <c r="CF15" s="18"/>
      <c r="CG15" s="18"/>
      <c r="CH15" s="18"/>
      <c r="CI15" s="19"/>
      <c r="CJ15" s="17"/>
      <c r="CK15" s="18"/>
      <c r="CL15" s="18"/>
      <c r="CM15" s="18"/>
      <c r="CN15" s="18"/>
      <c r="CO15" s="18"/>
      <c r="CP15" s="18"/>
      <c r="CQ15" s="18"/>
      <c r="CR15" s="19"/>
      <c r="CS15" s="17"/>
      <c r="CT15" s="18"/>
      <c r="CU15" s="18"/>
      <c r="CV15" s="18"/>
      <c r="CW15" s="18"/>
      <c r="CX15" s="18"/>
      <c r="CY15" s="18"/>
      <c r="CZ15" s="18"/>
      <c r="DA15" s="18"/>
    </row>
    <row r="16" spans="1:105" s="3" customFormat="1" ht="54" hidden="1" customHeight="1" x14ac:dyDescent="0.2">
      <c r="A16" s="15" t="s">
        <v>46</v>
      </c>
      <c r="B16" s="15"/>
      <c r="C16" s="15"/>
      <c r="D16" s="15"/>
      <c r="E16" s="15"/>
      <c r="F16" s="15"/>
      <c r="G16" s="16" t="s">
        <v>241</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56"/>
      <c r="AJ16" s="17" t="s">
        <v>233</v>
      </c>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7"/>
      <c r="BS16" s="18"/>
      <c r="BT16" s="18"/>
      <c r="BU16" s="18"/>
      <c r="BV16" s="18"/>
      <c r="BW16" s="18"/>
      <c r="BX16" s="18"/>
      <c r="BY16" s="18"/>
      <c r="BZ16" s="19"/>
      <c r="CA16" s="17"/>
      <c r="CB16" s="18"/>
      <c r="CC16" s="18"/>
      <c r="CD16" s="18"/>
      <c r="CE16" s="18"/>
      <c r="CF16" s="18"/>
      <c r="CG16" s="18"/>
      <c r="CH16" s="18"/>
      <c r="CI16" s="19"/>
      <c r="CJ16" s="17"/>
      <c r="CK16" s="18"/>
      <c r="CL16" s="18"/>
      <c r="CM16" s="18"/>
      <c r="CN16" s="18"/>
      <c r="CO16" s="18"/>
      <c r="CP16" s="18"/>
      <c r="CQ16" s="18"/>
      <c r="CR16" s="19"/>
      <c r="CS16" s="17"/>
      <c r="CT16" s="18"/>
      <c r="CU16" s="18"/>
      <c r="CV16" s="18"/>
      <c r="CW16" s="18"/>
      <c r="CX16" s="18"/>
      <c r="CY16" s="18"/>
      <c r="CZ16" s="18"/>
      <c r="DA16" s="18"/>
    </row>
    <row r="17" spans="1:105" s="3" customFormat="1" ht="66" hidden="1" customHeight="1" x14ac:dyDescent="0.2">
      <c r="A17" s="15" t="s">
        <v>49</v>
      </c>
      <c r="B17" s="15"/>
      <c r="C17" s="15"/>
      <c r="D17" s="15"/>
      <c r="E17" s="15"/>
      <c r="F17" s="15"/>
      <c r="G17" s="16" t="s">
        <v>242</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56"/>
      <c r="AJ17" s="17" t="s">
        <v>233</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7"/>
      <c r="BS17" s="18"/>
      <c r="BT17" s="18"/>
      <c r="BU17" s="18"/>
      <c r="BV17" s="18"/>
      <c r="BW17" s="18"/>
      <c r="BX17" s="18"/>
      <c r="BY17" s="18"/>
      <c r="BZ17" s="19"/>
      <c r="CA17" s="17"/>
      <c r="CB17" s="18"/>
      <c r="CC17" s="18"/>
      <c r="CD17" s="18"/>
      <c r="CE17" s="18"/>
      <c r="CF17" s="18"/>
      <c r="CG17" s="18"/>
      <c r="CH17" s="18"/>
      <c r="CI17" s="19"/>
      <c r="CJ17" s="17"/>
      <c r="CK17" s="18"/>
      <c r="CL17" s="18"/>
      <c r="CM17" s="18"/>
      <c r="CN17" s="18"/>
      <c r="CO17" s="18"/>
      <c r="CP17" s="18"/>
      <c r="CQ17" s="18"/>
      <c r="CR17" s="19"/>
      <c r="CS17" s="17"/>
      <c r="CT17" s="18"/>
      <c r="CU17" s="18"/>
      <c r="CV17" s="18"/>
      <c r="CW17" s="18"/>
      <c r="CX17" s="18"/>
      <c r="CY17" s="18"/>
      <c r="CZ17" s="18"/>
      <c r="DA17" s="18"/>
    </row>
    <row r="18" spans="1:105" s="3" customFormat="1" ht="27.75" hidden="1" customHeight="1" x14ac:dyDescent="0.2">
      <c r="A18" s="15" t="s">
        <v>52</v>
      </c>
      <c r="B18" s="15"/>
      <c r="C18" s="15"/>
      <c r="D18" s="15"/>
      <c r="E18" s="15"/>
      <c r="F18" s="15"/>
      <c r="G18" s="16" t="s">
        <v>243</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56"/>
      <c r="AJ18" s="17" t="s">
        <v>233</v>
      </c>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7"/>
      <c r="BS18" s="18"/>
      <c r="BT18" s="18"/>
      <c r="BU18" s="18"/>
      <c r="BV18" s="18"/>
      <c r="BW18" s="18"/>
      <c r="BX18" s="18"/>
      <c r="BY18" s="18"/>
      <c r="BZ18" s="19"/>
      <c r="CA18" s="17"/>
      <c r="CB18" s="18"/>
      <c r="CC18" s="18"/>
      <c r="CD18" s="18"/>
      <c r="CE18" s="18"/>
      <c r="CF18" s="18"/>
      <c r="CG18" s="18"/>
      <c r="CH18" s="18"/>
      <c r="CI18" s="19"/>
      <c r="CJ18" s="17"/>
      <c r="CK18" s="18"/>
      <c r="CL18" s="18"/>
      <c r="CM18" s="18"/>
      <c r="CN18" s="18"/>
      <c r="CO18" s="18"/>
      <c r="CP18" s="18"/>
      <c r="CQ18" s="18"/>
      <c r="CR18" s="19"/>
      <c r="CS18" s="17"/>
      <c r="CT18" s="18"/>
      <c r="CU18" s="18"/>
      <c r="CV18" s="18"/>
      <c r="CW18" s="18"/>
      <c r="CX18" s="18"/>
      <c r="CY18" s="18"/>
      <c r="CZ18" s="18"/>
      <c r="DA18" s="18"/>
    </row>
    <row r="19" spans="1:105" s="3" customFormat="1" ht="15" hidden="1" customHeight="1" x14ac:dyDescent="0.2">
      <c r="A19" s="15"/>
      <c r="B19" s="15"/>
      <c r="C19" s="15"/>
      <c r="D19" s="15"/>
      <c r="E19" s="15"/>
      <c r="F19" s="15"/>
      <c r="G19" s="16" t="s">
        <v>131</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56"/>
      <c r="AJ19" s="17" t="s">
        <v>233</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7"/>
      <c r="BS19" s="18"/>
      <c r="BT19" s="18"/>
      <c r="BU19" s="18"/>
      <c r="BV19" s="18"/>
      <c r="BW19" s="18"/>
      <c r="BX19" s="18"/>
      <c r="BY19" s="18"/>
      <c r="BZ19" s="19"/>
      <c r="CA19" s="17"/>
      <c r="CB19" s="18"/>
      <c r="CC19" s="18"/>
      <c r="CD19" s="18"/>
      <c r="CE19" s="18"/>
      <c r="CF19" s="18"/>
      <c r="CG19" s="18"/>
      <c r="CH19" s="18"/>
      <c r="CI19" s="19"/>
      <c r="CJ19" s="17"/>
      <c r="CK19" s="18"/>
      <c r="CL19" s="18"/>
      <c r="CM19" s="18"/>
      <c r="CN19" s="18"/>
      <c r="CO19" s="18"/>
      <c r="CP19" s="18"/>
      <c r="CQ19" s="18"/>
      <c r="CR19" s="19"/>
      <c r="CS19" s="17"/>
      <c r="CT19" s="18"/>
      <c r="CU19" s="18"/>
      <c r="CV19" s="18"/>
      <c r="CW19" s="18"/>
      <c r="CX19" s="18"/>
      <c r="CY19" s="18"/>
      <c r="CZ19" s="18"/>
      <c r="DA19" s="18"/>
    </row>
    <row r="20" spans="1:105" s="3" customFormat="1" ht="15" hidden="1" customHeight="1" x14ac:dyDescent="0.2">
      <c r="A20" s="15"/>
      <c r="B20" s="15"/>
      <c r="C20" s="15"/>
      <c r="D20" s="15"/>
      <c r="E20" s="15"/>
      <c r="F20" s="15"/>
      <c r="G20" s="16" t="s">
        <v>132</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56"/>
      <c r="AJ20" s="17" t="s">
        <v>233</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7"/>
      <c r="BS20" s="18"/>
      <c r="BT20" s="18"/>
      <c r="BU20" s="18"/>
      <c r="BV20" s="18"/>
      <c r="BW20" s="18"/>
      <c r="BX20" s="18"/>
      <c r="BY20" s="18"/>
      <c r="BZ20" s="19"/>
      <c r="CA20" s="17"/>
      <c r="CB20" s="18"/>
      <c r="CC20" s="18"/>
      <c r="CD20" s="18"/>
      <c r="CE20" s="18"/>
      <c r="CF20" s="18"/>
      <c r="CG20" s="18"/>
      <c r="CH20" s="18"/>
      <c r="CI20" s="19"/>
      <c r="CJ20" s="17"/>
      <c r="CK20" s="18"/>
      <c r="CL20" s="18"/>
      <c r="CM20" s="18"/>
      <c r="CN20" s="18"/>
      <c r="CO20" s="18"/>
      <c r="CP20" s="18"/>
      <c r="CQ20" s="18"/>
      <c r="CR20" s="19"/>
      <c r="CS20" s="17"/>
      <c r="CT20" s="18"/>
      <c r="CU20" s="18"/>
      <c r="CV20" s="18"/>
      <c r="CW20" s="18"/>
      <c r="CX20" s="18"/>
      <c r="CY20" s="18"/>
      <c r="CZ20" s="18"/>
      <c r="DA20" s="18"/>
    </row>
    <row r="21" spans="1:105" s="3" customFormat="1" ht="15" hidden="1" customHeight="1" x14ac:dyDescent="0.2">
      <c r="A21" s="15"/>
      <c r="B21" s="15"/>
      <c r="C21" s="15"/>
      <c r="D21" s="15"/>
      <c r="E21" s="15"/>
      <c r="F21" s="15"/>
      <c r="G21" s="16" t="s">
        <v>133</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56"/>
      <c r="AJ21" s="17" t="s">
        <v>233</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7"/>
      <c r="BS21" s="18"/>
      <c r="BT21" s="18"/>
      <c r="BU21" s="18"/>
      <c r="BV21" s="18"/>
      <c r="BW21" s="18"/>
      <c r="BX21" s="18"/>
      <c r="BY21" s="18"/>
      <c r="BZ21" s="19"/>
      <c r="CA21" s="17"/>
      <c r="CB21" s="18"/>
      <c r="CC21" s="18"/>
      <c r="CD21" s="18"/>
      <c r="CE21" s="18"/>
      <c r="CF21" s="18"/>
      <c r="CG21" s="18"/>
      <c r="CH21" s="18"/>
      <c r="CI21" s="19"/>
      <c r="CJ21" s="17"/>
      <c r="CK21" s="18"/>
      <c r="CL21" s="18"/>
      <c r="CM21" s="18"/>
      <c r="CN21" s="18"/>
      <c r="CO21" s="18"/>
      <c r="CP21" s="18"/>
      <c r="CQ21" s="18"/>
      <c r="CR21" s="19"/>
      <c r="CS21" s="17"/>
      <c r="CT21" s="18"/>
      <c r="CU21" s="18"/>
      <c r="CV21" s="18"/>
      <c r="CW21" s="18"/>
      <c r="CX21" s="18"/>
      <c r="CY21" s="18"/>
      <c r="CZ21" s="18"/>
      <c r="DA21" s="18"/>
    </row>
    <row r="22" spans="1:105" s="3" customFormat="1" ht="15" hidden="1" customHeight="1" x14ac:dyDescent="0.2">
      <c r="A22" s="15" t="s">
        <v>64</v>
      </c>
      <c r="B22" s="15"/>
      <c r="C22" s="15"/>
      <c r="D22" s="15"/>
      <c r="E22" s="15"/>
      <c r="F22" s="15"/>
      <c r="G22" s="16" t="s">
        <v>244</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56"/>
      <c r="AJ22" s="17"/>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7"/>
      <c r="BS22" s="18"/>
      <c r="BT22" s="18"/>
      <c r="BU22" s="18"/>
      <c r="BV22" s="18"/>
      <c r="BW22" s="18"/>
      <c r="BX22" s="18"/>
      <c r="BY22" s="18"/>
      <c r="BZ22" s="19"/>
      <c r="CA22" s="17"/>
      <c r="CB22" s="18"/>
      <c r="CC22" s="18"/>
      <c r="CD22" s="18"/>
      <c r="CE22" s="18"/>
      <c r="CF22" s="18"/>
      <c r="CG22" s="18"/>
      <c r="CH22" s="18"/>
      <c r="CI22" s="19"/>
      <c r="CJ22" s="17"/>
      <c r="CK22" s="18"/>
      <c r="CL22" s="18"/>
      <c r="CM22" s="18"/>
      <c r="CN22" s="18"/>
      <c r="CO22" s="18"/>
      <c r="CP22" s="18"/>
      <c r="CQ22" s="18"/>
      <c r="CR22" s="19"/>
      <c r="CS22" s="17"/>
      <c r="CT22" s="18"/>
      <c r="CU22" s="18"/>
      <c r="CV22" s="18"/>
      <c r="CW22" s="18"/>
      <c r="CX22" s="18"/>
      <c r="CY22" s="18"/>
      <c r="CZ22" s="18"/>
      <c r="DA22" s="18"/>
    </row>
    <row r="23" spans="1:105" s="3" customFormat="1" ht="27.75" hidden="1" customHeight="1" x14ac:dyDescent="0.2">
      <c r="A23" s="15" t="s">
        <v>66</v>
      </c>
      <c r="B23" s="15"/>
      <c r="C23" s="15"/>
      <c r="D23" s="15"/>
      <c r="E23" s="15"/>
      <c r="F23" s="15"/>
      <c r="G23" s="16" t="s">
        <v>245</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56"/>
      <c r="AJ23" s="17" t="s">
        <v>279</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7"/>
      <c r="BS23" s="18"/>
      <c r="BT23" s="18"/>
      <c r="BU23" s="18"/>
      <c r="BV23" s="18"/>
      <c r="BW23" s="18"/>
      <c r="BX23" s="18"/>
      <c r="BY23" s="18"/>
      <c r="BZ23" s="19"/>
      <c r="CA23" s="17"/>
      <c r="CB23" s="18"/>
      <c r="CC23" s="18"/>
      <c r="CD23" s="18"/>
      <c r="CE23" s="18"/>
      <c r="CF23" s="18"/>
      <c r="CG23" s="18"/>
      <c r="CH23" s="18"/>
      <c r="CI23" s="19"/>
      <c r="CJ23" s="17"/>
      <c r="CK23" s="18"/>
      <c r="CL23" s="18"/>
      <c r="CM23" s="18"/>
      <c r="CN23" s="18"/>
      <c r="CO23" s="18"/>
      <c r="CP23" s="18"/>
      <c r="CQ23" s="18"/>
      <c r="CR23" s="19"/>
      <c r="CS23" s="17"/>
      <c r="CT23" s="18"/>
      <c r="CU23" s="18"/>
      <c r="CV23" s="18"/>
      <c r="CW23" s="18"/>
      <c r="CX23" s="18"/>
      <c r="CY23" s="18"/>
      <c r="CZ23" s="18"/>
      <c r="DA23" s="18"/>
    </row>
    <row r="24" spans="1:105" s="3" customFormat="1" ht="27.75" hidden="1" customHeight="1" x14ac:dyDescent="0.2">
      <c r="A24" s="15"/>
      <c r="B24" s="15"/>
      <c r="C24" s="15"/>
      <c r="D24" s="15"/>
      <c r="E24" s="15"/>
      <c r="F24" s="15"/>
      <c r="G24" s="16" t="s">
        <v>246</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56"/>
      <c r="AJ24" s="17" t="s">
        <v>279</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7"/>
      <c r="BS24" s="18"/>
      <c r="BT24" s="18"/>
      <c r="BU24" s="18"/>
      <c r="BV24" s="18"/>
      <c r="BW24" s="18"/>
      <c r="BX24" s="18"/>
      <c r="BY24" s="18"/>
      <c r="BZ24" s="19"/>
      <c r="CA24" s="17"/>
      <c r="CB24" s="18"/>
      <c r="CC24" s="18"/>
      <c r="CD24" s="18"/>
      <c r="CE24" s="18"/>
      <c r="CF24" s="18"/>
      <c r="CG24" s="18"/>
      <c r="CH24" s="18"/>
      <c r="CI24" s="19"/>
      <c r="CJ24" s="17"/>
      <c r="CK24" s="18"/>
      <c r="CL24" s="18"/>
      <c r="CM24" s="18"/>
      <c r="CN24" s="18"/>
      <c r="CO24" s="18"/>
      <c r="CP24" s="18"/>
      <c r="CQ24" s="18"/>
      <c r="CR24" s="19"/>
      <c r="CS24" s="17"/>
      <c r="CT24" s="18"/>
      <c r="CU24" s="18"/>
      <c r="CV24" s="18"/>
      <c r="CW24" s="18"/>
      <c r="CX24" s="18"/>
      <c r="CY24" s="18"/>
      <c r="CZ24" s="18"/>
      <c r="DA24" s="18"/>
    </row>
    <row r="25" spans="1:105" s="3" customFormat="1" ht="27.75" hidden="1" customHeight="1" x14ac:dyDescent="0.2">
      <c r="A25" s="15" t="s">
        <v>71</v>
      </c>
      <c r="B25" s="15"/>
      <c r="C25" s="15"/>
      <c r="D25" s="15"/>
      <c r="E25" s="15"/>
      <c r="F25" s="15"/>
      <c r="G25" s="16" t="s">
        <v>247</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56"/>
      <c r="AJ25" s="17" t="s">
        <v>231</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7"/>
      <c r="BS25" s="18"/>
      <c r="BT25" s="18"/>
      <c r="BU25" s="18"/>
      <c r="BV25" s="18"/>
      <c r="BW25" s="18"/>
      <c r="BX25" s="18"/>
      <c r="BY25" s="18"/>
      <c r="BZ25" s="19"/>
      <c r="CA25" s="17"/>
      <c r="CB25" s="18"/>
      <c r="CC25" s="18"/>
      <c r="CD25" s="18"/>
      <c r="CE25" s="18"/>
      <c r="CF25" s="18"/>
      <c r="CG25" s="18"/>
      <c r="CH25" s="18"/>
      <c r="CI25" s="19"/>
      <c r="CJ25" s="17"/>
      <c r="CK25" s="18"/>
      <c r="CL25" s="18"/>
      <c r="CM25" s="18"/>
      <c r="CN25" s="18"/>
      <c r="CO25" s="18"/>
      <c r="CP25" s="18"/>
      <c r="CQ25" s="18"/>
      <c r="CR25" s="19"/>
      <c r="CS25" s="17"/>
      <c r="CT25" s="18"/>
      <c r="CU25" s="18"/>
      <c r="CV25" s="18"/>
      <c r="CW25" s="18"/>
      <c r="CX25" s="18"/>
      <c r="CY25" s="18"/>
      <c r="CZ25" s="18"/>
      <c r="DA25" s="18"/>
    </row>
    <row r="26" spans="1:105" s="3" customFormat="1" ht="27.75" hidden="1" customHeight="1" x14ac:dyDescent="0.2">
      <c r="A26" s="15" t="s">
        <v>72</v>
      </c>
      <c r="B26" s="15"/>
      <c r="C26" s="15"/>
      <c r="D26" s="15"/>
      <c r="E26" s="15"/>
      <c r="F26" s="15"/>
      <c r="G26" s="16" t="s">
        <v>249</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56"/>
      <c r="AJ26" s="17" t="s">
        <v>248</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7"/>
      <c r="BS26" s="18"/>
      <c r="BT26" s="18"/>
      <c r="BU26" s="18"/>
      <c r="BV26" s="18"/>
      <c r="BW26" s="18"/>
      <c r="BX26" s="18"/>
      <c r="BY26" s="18"/>
      <c r="BZ26" s="19"/>
      <c r="CA26" s="17"/>
      <c r="CB26" s="18"/>
      <c r="CC26" s="18"/>
      <c r="CD26" s="18"/>
      <c r="CE26" s="18"/>
      <c r="CF26" s="18"/>
      <c r="CG26" s="18"/>
      <c r="CH26" s="18"/>
      <c r="CI26" s="19"/>
      <c r="CJ26" s="17"/>
      <c r="CK26" s="18"/>
      <c r="CL26" s="18"/>
      <c r="CM26" s="18"/>
      <c r="CN26" s="18"/>
      <c r="CO26" s="18"/>
      <c r="CP26" s="18"/>
      <c r="CQ26" s="18"/>
      <c r="CR26" s="19"/>
      <c r="CS26" s="17"/>
      <c r="CT26" s="18"/>
      <c r="CU26" s="18"/>
      <c r="CV26" s="18"/>
      <c r="CW26" s="18"/>
      <c r="CX26" s="18"/>
      <c r="CY26" s="18"/>
      <c r="CZ26" s="18"/>
      <c r="DA26" s="18"/>
    </row>
    <row r="27" spans="1:105" s="3" customFormat="1" ht="27.75" hidden="1" customHeight="1" x14ac:dyDescent="0.2">
      <c r="A27" s="15" t="s">
        <v>250</v>
      </c>
      <c r="B27" s="15"/>
      <c r="C27" s="15"/>
      <c r="D27" s="15"/>
      <c r="E27" s="15"/>
      <c r="F27" s="15"/>
      <c r="G27" s="16" t="s">
        <v>251</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56"/>
      <c r="AJ27" s="17" t="s">
        <v>248</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7"/>
      <c r="BS27" s="18"/>
      <c r="BT27" s="18"/>
      <c r="BU27" s="18"/>
      <c r="BV27" s="18"/>
      <c r="BW27" s="18"/>
      <c r="BX27" s="18"/>
      <c r="BY27" s="18"/>
      <c r="BZ27" s="19"/>
      <c r="CA27" s="17"/>
      <c r="CB27" s="18"/>
      <c r="CC27" s="18"/>
      <c r="CD27" s="18"/>
      <c r="CE27" s="18"/>
      <c r="CF27" s="18"/>
      <c r="CG27" s="18"/>
      <c r="CH27" s="18"/>
      <c r="CI27" s="19"/>
      <c r="CJ27" s="17"/>
      <c r="CK27" s="18"/>
      <c r="CL27" s="18"/>
      <c r="CM27" s="18"/>
      <c r="CN27" s="18"/>
      <c r="CO27" s="18"/>
      <c r="CP27" s="18"/>
      <c r="CQ27" s="18"/>
      <c r="CR27" s="19"/>
      <c r="CS27" s="17"/>
      <c r="CT27" s="18"/>
      <c r="CU27" s="18"/>
      <c r="CV27" s="18"/>
      <c r="CW27" s="18"/>
      <c r="CX27" s="18"/>
      <c r="CY27" s="18"/>
      <c r="CZ27" s="18"/>
      <c r="DA27" s="18"/>
    </row>
    <row r="28" spans="1:105" s="3" customFormat="1" ht="27.75" hidden="1" customHeight="1" x14ac:dyDescent="0.2">
      <c r="A28" s="15" t="s">
        <v>252</v>
      </c>
      <c r="B28" s="15"/>
      <c r="C28" s="15"/>
      <c r="D28" s="15"/>
      <c r="E28" s="15"/>
      <c r="F28" s="15"/>
      <c r="G28" s="16" t="s">
        <v>253</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56"/>
      <c r="AJ28" s="17" t="s">
        <v>248</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7"/>
      <c r="BS28" s="18"/>
      <c r="BT28" s="18"/>
      <c r="BU28" s="18"/>
      <c r="BV28" s="18"/>
      <c r="BW28" s="18"/>
      <c r="BX28" s="18"/>
      <c r="BY28" s="18"/>
      <c r="BZ28" s="19"/>
      <c r="CA28" s="17"/>
      <c r="CB28" s="18"/>
      <c r="CC28" s="18"/>
      <c r="CD28" s="18"/>
      <c r="CE28" s="18"/>
      <c r="CF28" s="18"/>
      <c r="CG28" s="18"/>
      <c r="CH28" s="18"/>
      <c r="CI28" s="19"/>
      <c r="CJ28" s="17"/>
      <c r="CK28" s="18"/>
      <c r="CL28" s="18"/>
      <c r="CM28" s="18"/>
      <c r="CN28" s="18"/>
      <c r="CO28" s="18"/>
      <c r="CP28" s="18"/>
      <c r="CQ28" s="18"/>
      <c r="CR28" s="19"/>
      <c r="CS28" s="17"/>
      <c r="CT28" s="18"/>
      <c r="CU28" s="18"/>
      <c r="CV28" s="18"/>
      <c r="CW28" s="18"/>
      <c r="CX28" s="18"/>
      <c r="CY28" s="18"/>
      <c r="CZ28" s="18"/>
      <c r="DA28" s="18"/>
    </row>
    <row r="29" spans="1:105" s="3" customFormat="1" ht="16.5" hidden="1" customHeight="1" x14ac:dyDescent="0.2">
      <c r="A29" s="15"/>
      <c r="B29" s="15"/>
      <c r="C29" s="15"/>
      <c r="D29" s="15"/>
      <c r="E29" s="15"/>
      <c r="F29" s="15"/>
      <c r="G29" s="63" t="s">
        <v>254</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c r="AJ29" s="17" t="s">
        <v>248</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7"/>
      <c r="BS29" s="18"/>
      <c r="BT29" s="18"/>
      <c r="BU29" s="18"/>
      <c r="BV29" s="18"/>
      <c r="BW29" s="18"/>
      <c r="BX29" s="18"/>
      <c r="BY29" s="18"/>
      <c r="BZ29" s="19"/>
      <c r="CA29" s="17"/>
      <c r="CB29" s="18"/>
      <c r="CC29" s="18"/>
      <c r="CD29" s="18"/>
      <c r="CE29" s="18"/>
      <c r="CF29" s="18"/>
      <c r="CG29" s="18"/>
      <c r="CH29" s="18"/>
      <c r="CI29" s="19"/>
      <c r="CJ29" s="17"/>
      <c r="CK29" s="18"/>
      <c r="CL29" s="18"/>
      <c r="CM29" s="18"/>
      <c r="CN29" s="18"/>
      <c r="CO29" s="18"/>
      <c r="CP29" s="18"/>
      <c r="CQ29" s="18"/>
      <c r="CR29" s="19"/>
      <c r="CS29" s="17"/>
      <c r="CT29" s="18"/>
      <c r="CU29" s="18"/>
      <c r="CV29" s="18"/>
      <c r="CW29" s="18"/>
      <c r="CX29" s="18"/>
      <c r="CY29" s="18"/>
      <c r="CZ29" s="18"/>
      <c r="DA29" s="18"/>
    </row>
    <row r="30" spans="1:105" s="3" customFormat="1" ht="16.5" hidden="1" customHeight="1" x14ac:dyDescent="0.2">
      <c r="A30" s="15"/>
      <c r="B30" s="15"/>
      <c r="C30" s="15"/>
      <c r="D30" s="15"/>
      <c r="E30" s="15"/>
      <c r="F30" s="15"/>
      <c r="G30" s="63" t="s">
        <v>255</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4"/>
      <c r="AJ30" s="17" t="s">
        <v>248</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7"/>
      <c r="BS30" s="18"/>
      <c r="BT30" s="18"/>
      <c r="BU30" s="18"/>
      <c r="BV30" s="18"/>
      <c r="BW30" s="18"/>
      <c r="BX30" s="18"/>
      <c r="BY30" s="18"/>
      <c r="BZ30" s="19"/>
      <c r="CA30" s="17"/>
      <c r="CB30" s="18"/>
      <c r="CC30" s="18"/>
      <c r="CD30" s="18"/>
      <c r="CE30" s="18"/>
      <c r="CF30" s="18"/>
      <c r="CG30" s="18"/>
      <c r="CH30" s="18"/>
      <c r="CI30" s="19"/>
      <c r="CJ30" s="17"/>
      <c r="CK30" s="18"/>
      <c r="CL30" s="18"/>
      <c r="CM30" s="18"/>
      <c r="CN30" s="18"/>
      <c r="CO30" s="18"/>
      <c r="CP30" s="18"/>
      <c r="CQ30" s="18"/>
      <c r="CR30" s="19"/>
      <c r="CS30" s="17"/>
      <c r="CT30" s="18"/>
      <c r="CU30" s="18"/>
      <c r="CV30" s="18"/>
      <c r="CW30" s="18"/>
      <c r="CX30" s="18"/>
      <c r="CY30" s="18"/>
      <c r="CZ30" s="18"/>
      <c r="DA30" s="18"/>
    </row>
    <row r="31" spans="1:105" s="3" customFormat="1" ht="16.5" hidden="1" customHeight="1" x14ac:dyDescent="0.2">
      <c r="A31" s="15"/>
      <c r="B31" s="15"/>
      <c r="C31" s="15"/>
      <c r="D31" s="15"/>
      <c r="E31" s="15"/>
      <c r="F31" s="15"/>
      <c r="G31" s="63" t="s">
        <v>256</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4"/>
      <c r="AJ31" s="17" t="s">
        <v>248</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7"/>
      <c r="BS31" s="18"/>
      <c r="BT31" s="18"/>
      <c r="BU31" s="18"/>
      <c r="BV31" s="18"/>
      <c r="BW31" s="18"/>
      <c r="BX31" s="18"/>
      <c r="BY31" s="18"/>
      <c r="BZ31" s="19"/>
      <c r="CA31" s="17"/>
      <c r="CB31" s="18"/>
      <c r="CC31" s="18"/>
      <c r="CD31" s="18"/>
      <c r="CE31" s="18"/>
      <c r="CF31" s="18"/>
      <c r="CG31" s="18"/>
      <c r="CH31" s="18"/>
      <c r="CI31" s="19"/>
      <c r="CJ31" s="17"/>
      <c r="CK31" s="18"/>
      <c r="CL31" s="18"/>
      <c r="CM31" s="18"/>
      <c r="CN31" s="18"/>
      <c r="CO31" s="18"/>
      <c r="CP31" s="18"/>
      <c r="CQ31" s="18"/>
      <c r="CR31" s="19"/>
      <c r="CS31" s="17"/>
      <c r="CT31" s="18"/>
      <c r="CU31" s="18"/>
      <c r="CV31" s="18"/>
      <c r="CW31" s="18"/>
      <c r="CX31" s="18"/>
      <c r="CY31" s="18"/>
      <c r="CZ31" s="18"/>
      <c r="DA31" s="18"/>
    </row>
    <row r="32" spans="1:105" s="3" customFormat="1" ht="16.5" hidden="1" customHeight="1" x14ac:dyDescent="0.2">
      <c r="A32" s="15"/>
      <c r="B32" s="15"/>
      <c r="C32" s="15"/>
      <c r="D32" s="15"/>
      <c r="E32" s="15"/>
      <c r="F32" s="15"/>
      <c r="G32" s="63" t="s">
        <v>257</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4"/>
      <c r="AJ32" s="17" t="s">
        <v>248</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7"/>
      <c r="BS32" s="18"/>
      <c r="BT32" s="18"/>
      <c r="BU32" s="18"/>
      <c r="BV32" s="18"/>
      <c r="BW32" s="18"/>
      <c r="BX32" s="18"/>
      <c r="BY32" s="18"/>
      <c r="BZ32" s="19"/>
      <c r="CA32" s="17"/>
      <c r="CB32" s="18"/>
      <c r="CC32" s="18"/>
      <c r="CD32" s="18"/>
      <c r="CE32" s="18"/>
      <c r="CF32" s="18"/>
      <c r="CG32" s="18"/>
      <c r="CH32" s="18"/>
      <c r="CI32" s="19"/>
      <c r="CJ32" s="17"/>
      <c r="CK32" s="18"/>
      <c r="CL32" s="18"/>
      <c r="CM32" s="18"/>
      <c r="CN32" s="18"/>
      <c r="CO32" s="18"/>
      <c r="CP32" s="18"/>
      <c r="CQ32" s="18"/>
      <c r="CR32" s="19"/>
      <c r="CS32" s="17"/>
      <c r="CT32" s="18"/>
      <c r="CU32" s="18"/>
      <c r="CV32" s="18"/>
      <c r="CW32" s="18"/>
      <c r="CX32" s="18"/>
      <c r="CY32" s="18"/>
      <c r="CZ32" s="18"/>
      <c r="DA32" s="18"/>
    </row>
    <row r="33" spans="1:105" s="3" customFormat="1" ht="27.75" hidden="1" customHeight="1" x14ac:dyDescent="0.2">
      <c r="A33" s="15" t="s">
        <v>258</v>
      </c>
      <c r="B33" s="15"/>
      <c r="C33" s="15"/>
      <c r="D33" s="15"/>
      <c r="E33" s="15"/>
      <c r="F33" s="15"/>
      <c r="G33" s="16" t="s">
        <v>259</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56"/>
      <c r="AJ33" s="17" t="s">
        <v>248</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7"/>
      <c r="BS33" s="18"/>
      <c r="BT33" s="18"/>
      <c r="BU33" s="18"/>
      <c r="BV33" s="18"/>
      <c r="BW33" s="18"/>
      <c r="BX33" s="18"/>
      <c r="BY33" s="18"/>
      <c r="BZ33" s="19"/>
      <c r="CA33" s="17"/>
      <c r="CB33" s="18"/>
      <c r="CC33" s="18"/>
      <c r="CD33" s="18"/>
      <c r="CE33" s="18"/>
      <c r="CF33" s="18"/>
      <c r="CG33" s="18"/>
      <c r="CH33" s="18"/>
      <c r="CI33" s="19"/>
      <c r="CJ33" s="17"/>
      <c r="CK33" s="18"/>
      <c r="CL33" s="18"/>
      <c r="CM33" s="18"/>
      <c r="CN33" s="18"/>
      <c r="CO33" s="18"/>
      <c r="CP33" s="18"/>
      <c r="CQ33" s="18"/>
      <c r="CR33" s="19"/>
      <c r="CS33" s="17"/>
      <c r="CT33" s="18"/>
      <c r="CU33" s="18"/>
      <c r="CV33" s="18"/>
      <c r="CW33" s="18"/>
      <c r="CX33" s="18"/>
      <c r="CY33" s="18"/>
      <c r="CZ33" s="18"/>
      <c r="DA33" s="18"/>
    </row>
    <row r="34" spans="1:105" s="3" customFormat="1" ht="27.75" hidden="1" customHeight="1" x14ac:dyDescent="0.2">
      <c r="A34" s="15" t="s">
        <v>74</v>
      </c>
      <c r="B34" s="15"/>
      <c r="C34" s="15"/>
      <c r="D34" s="15"/>
      <c r="E34" s="15"/>
      <c r="F34" s="15"/>
      <c r="G34" s="16" t="s">
        <v>260</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56"/>
      <c r="AJ34" s="17"/>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7"/>
      <c r="BS34" s="18"/>
      <c r="BT34" s="18"/>
      <c r="BU34" s="18"/>
      <c r="BV34" s="18"/>
      <c r="BW34" s="18"/>
      <c r="BX34" s="18"/>
      <c r="BY34" s="18"/>
      <c r="BZ34" s="19"/>
      <c r="CA34" s="17"/>
      <c r="CB34" s="18"/>
      <c r="CC34" s="18"/>
      <c r="CD34" s="18"/>
      <c r="CE34" s="18"/>
      <c r="CF34" s="18"/>
      <c r="CG34" s="18"/>
      <c r="CH34" s="18"/>
      <c r="CI34" s="19"/>
      <c r="CJ34" s="17"/>
      <c r="CK34" s="18"/>
      <c r="CL34" s="18"/>
      <c r="CM34" s="18"/>
      <c r="CN34" s="18"/>
      <c r="CO34" s="18"/>
      <c r="CP34" s="18"/>
      <c r="CQ34" s="18"/>
      <c r="CR34" s="19"/>
      <c r="CS34" s="17"/>
      <c r="CT34" s="18"/>
      <c r="CU34" s="18"/>
      <c r="CV34" s="18"/>
      <c r="CW34" s="18"/>
      <c r="CX34" s="18"/>
      <c r="CY34" s="18"/>
      <c r="CZ34" s="18"/>
      <c r="DA34" s="18"/>
    </row>
    <row r="35" spans="1:105" s="3" customFormat="1" ht="27.75" hidden="1" customHeight="1" x14ac:dyDescent="0.2">
      <c r="A35" s="15" t="s">
        <v>76</v>
      </c>
      <c r="B35" s="15"/>
      <c r="C35" s="15"/>
      <c r="D35" s="15"/>
      <c r="E35" s="15"/>
      <c r="F35" s="15"/>
      <c r="G35" s="16" t="s">
        <v>262</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56"/>
      <c r="AJ35" s="17" t="s">
        <v>261</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7"/>
      <c r="BS35" s="18"/>
      <c r="BT35" s="18"/>
      <c r="BU35" s="18"/>
      <c r="BV35" s="18"/>
      <c r="BW35" s="18"/>
      <c r="BX35" s="18"/>
      <c r="BY35" s="18"/>
      <c r="BZ35" s="19"/>
      <c r="CA35" s="17"/>
      <c r="CB35" s="18"/>
      <c r="CC35" s="18"/>
      <c r="CD35" s="18"/>
      <c r="CE35" s="18"/>
      <c r="CF35" s="18"/>
      <c r="CG35" s="18"/>
      <c r="CH35" s="18"/>
      <c r="CI35" s="19"/>
      <c r="CJ35" s="17"/>
      <c r="CK35" s="18"/>
      <c r="CL35" s="18"/>
      <c r="CM35" s="18"/>
      <c r="CN35" s="18"/>
      <c r="CO35" s="18"/>
      <c r="CP35" s="18"/>
      <c r="CQ35" s="18"/>
      <c r="CR35" s="19"/>
      <c r="CS35" s="17"/>
      <c r="CT35" s="18"/>
      <c r="CU35" s="18"/>
      <c r="CV35" s="18"/>
      <c r="CW35" s="18"/>
      <c r="CX35" s="18"/>
      <c r="CY35" s="18"/>
      <c r="CZ35" s="18"/>
      <c r="DA35" s="18"/>
    </row>
    <row r="36" spans="1:105" s="3" customFormat="1" ht="15" hidden="1" customHeight="1" x14ac:dyDescent="0.2">
      <c r="A36" s="15" t="s">
        <v>263</v>
      </c>
      <c r="B36" s="15"/>
      <c r="C36" s="15"/>
      <c r="D36" s="15"/>
      <c r="E36" s="15"/>
      <c r="F36" s="15"/>
      <c r="G36" s="16" t="s">
        <v>264</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56"/>
      <c r="AJ36" s="17" t="s">
        <v>248</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7"/>
      <c r="BS36" s="18"/>
      <c r="BT36" s="18"/>
      <c r="BU36" s="18"/>
      <c r="BV36" s="18"/>
      <c r="BW36" s="18"/>
      <c r="BX36" s="18"/>
      <c r="BY36" s="18"/>
      <c r="BZ36" s="19"/>
      <c r="CA36" s="17"/>
      <c r="CB36" s="18"/>
      <c r="CC36" s="18"/>
      <c r="CD36" s="18"/>
      <c r="CE36" s="18"/>
      <c r="CF36" s="18"/>
      <c r="CG36" s="18"/>
      <c r="CH36" s="18"/>
      <c r="CI36" s="19"/>
      <c r="CJ36" s="17"/>
      <c r="CK36" s="18"/>
      <c r="CL36" s="18"/>
      <c r="CM36" s="18"/>
      <c r="CN36" s="18"/>
      <c r="CO36" s="18"/>
      <c r="CP36" s="18"/>
      <c r="CQ36" s="18"/>
      <c r="CR36" s="19"/>
      <c r="CS36" s="17"/>
      <c r="CT36" s="18"/>
      <c r="CU36" s="18"/>
      <c r="CV36" s="18"/>
      <c r="CW36" s="18"/>
      <c r="CX36" s="18"/>
      <c r="CY36" s="18"/>
      <c r="CZ36" s="18"/>
      <c r="DA36" s="18"/>
    </row>
    <row r="37" spans="1:105" s="3" customFormat="1" ht="27.75" hidden="1" customHeight="1" x14ac:dyDescent="0.2">
      <c r="A37" s="15" t="s">
        <v>78</v>
      </c>
      <c r="B37" s="15"/>
      <c r="C37" s="15"/>
      <c r="D37" s="15"/>
      <c r="E37" s="15"/>
      <c r="F37" s="15"/>
      <c r="G37" s="16" t="s">
        <v>265</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56"/>
      <c r="AJ37" s="17" t="s">
        <v>278</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7"/>
      <c r="BS37" s="18"/>
      <c r="BT37" s="18"/>
      <c r="BU37" s="18"/>
      <c r="BV37" s="18"/>
      <c r="BW37" s="18"/>
      <c r="BX37" s="18"/>
      <c r="BY37" s="18"/>
      <c r="BZ37" s="19"/>
      <c r="CA37" s="17"/>
      <c r="CB37" s="18"/>
      <c r="CC37" s="18"/>
      <c r="CD37" s="18"/>
      <c r="CE37" s="18"/>
      <c r="CF37" s="18"/>
      <c r="CG37" s="18"/>
      <c r="CH37" s="18"/>
      <c r="CI37" s="19"/>
      <c r="CJ37" s="17"/>
      <c r="CK37" s="18"/>
      <c r="CL37" s="18"/>
      <c r="CM37" s="18"/>
      <c r="CN37" s="18"/>
      <c r="CO37" s="18"/>
      <c r="CP37" s="18"/>
      <c r="CQ37" s="18"/>
      <c r="CR37" s="19"/>
      <c r="CS37" s="17"/>
      <c r="CT37" s="18"/>
      <c r="CU37" s="18"/>
      <c r="CV37" s="18"/>
      <c r="CW37" s="18"/>
      <c r="CX37" s="18"/>
      <c r="CY37" s="18"/>
      <c r="CZ37" s="18"/>
      <c r="DA37" s="18"/>
    </row>
    <row r="38" spans="1:105" s="3" customFormat="1" ht="27.75" hidden="1" customHeight="1" x14ac:dyDescent="0.2">
      <c r="A38" s="15"/>
      <c r="B38" s="15"/>
      <c r="C38" s="15"/>
      <c r="D38" s="15"/>
      <c r="E38" s="15"/>
      <c r="F38" s="15"/>
      <c r="G38" s="65" t="s">
        <v>266</v>
      </c>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6"/>
      <c r="AJ38" s="17" t="s">
        <v>278</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7"/>
      <c r="BS38" s="18"/>
      <c r="BT38" s="18"/>
      <c r="BU38" s="18"/>
      <c r="BV38" s="18"/>
      <c r="BW38" s="18"/>
      <c r="BX38" s="18"/>
      <c r="BY38" s="18"/>
      <c r="BZ38" s="19"/>
      <c r="CA38" s="17"/>
      <c r="CB38" s="18"/>
      <c r="CC38" s="18"/>
      <c r="CD38" s="18"/>
      <c r="CE38" s="18"/>
      <c r="CF38" s="18"/>
      <c r="CG38" s="18"/>
      <c r="CH38" s="18"/>
      <c r="CI38" s="19"/>
      <c r="CJ38" s="17"/>
      <c r="CK38" s="18"/>
      <c r="CL38" s="18"/>
      <c r="CM38" s="18"/>
      <c r="CN38" s="18"/>
      <c r="CO38" s="18"/>
      <c r="CP38" s="18"/>
      <c r="CQ38" s="18"/>
      <c r="CR38" s="19"/>
      <c r="CS38" s="17"/>
      <c r="CT38" s="18"/>
      <c r="CU38" s="18"/>
      <c r="CV38" s="18"/>
      <c r="CW38" s="18"/>
      <c r="CX38" s="18"/>
      <c r="CY38" s="18"/>
      <c r="CZ38" s="18"/>
      <c r="DA38" s="18"/>
    </row>
    <row r="39" spans="1:105" s="3" customFormat="1" ht="27.75" hidden="1" customHeight="1" x14ac:dyDescent="0.2">
      <c r="A39" s="15"/>
      <c r="B39" s="15"/>
      <c r="C39" s="15"/>
      <c r="D39" s="15"/>
      <c r="E39" s="15"/>
      <c r="F39" s="15"/>
      <c r="G39" s="65" t="s">
        <v>267</v>
      </c>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6"/>
      <c r="AJ39" s="17" t="s">
        <v>278</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7"/>
      <c r="BS39" s="18"/>
      <c r="BT39" s="18"/>
      <c r="BU39" s="18"/>
      <c r="BV39" s="18"/>
      <c r="BW39" s="18"/>
      <c r="BX39" s="18"/>
      <c r="BY39" s="18"/>
      <c r="BZ39" s="19"/>
      <c r="CA39" s="17"/>
      <c r="CB39" s="18"/>
      <c r="CC39" s="18"/>
      <c r="CD39" s="18"/>
      <c r="CE39" s="18"/>
      <c r="CF39" s="18"/>
      <c r="CG39" s="18"/>
      <c r="CH39" s="18"/>
      <c r="CI39" s="19"/>
      <c r="CJ39" s="17"/>
      <c r="CK39" s="18"/>
      <c r="CL39" s="18"/>
      <c r="CM39" s="18"/>
      <c r="CN39" s="18"/>
      <c r="CO39" s="18"/>
      <c r="CP39" s="18"/>
      <c r="CQ39" s="18"/>
      <c r="CR39" s="19"/>
      <c r="CS39" s="17"/>
      <c r="CT39" s="18"/>
      <c r="CU39" s="18"/>
      <c r="CV39" s="18"/>
      <c r="CW39" s="18"/>
      <c r="CX39" s="18"/>
      <c r="CY39" s="18"/>
      <c r="CZ39" s="18"/>
      <c r="DA39" s="18"/>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67" t="s">
        <v>273</v>
      </c>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row>
    <row r="47" spans="1:105" ht="60" customHeight="1" x14ac:dyDescent="0.25">
      <c r="V47" s="67" t="s">
        <v>274</v>
      </c>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row>
    <row r="48" spans="1:105" ht="3" customHeight="1" x14ac:dyDescent="0.25"/>
  </sheetData>
  <mergeCells count="329">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Козлова Юлия Сергеевна</cp:lastModifiedBy>
  <cp:lastPrinted>2020-04-17T02:09:53Z</cp:lastPrinted>
  <dcterms:created xsi:type="dcterms:W3CDTF">2011-01-11T10:25:48Z</dcterms:created>
  <dcterms:modified xsi:type="dcterms:W3CDTF">2020-04-20T10:48:59Z</dcterms:modified>
</cp:coreProperties>
</file>