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1760" activeTab="3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<sst xmlns="http://schemas.openxmlformats.org/spreadsheetml/2006/main" count="128" uniqueCount="27">
  <si>
    <t>ВН</t>
  </si>
  <si>
    <t>НН</t>
  </si>
  <si>
    <t>ИТОГО</t>
  </si>
  <si>
    <t>СН-1</t>
  </si>
  <si>
    <t>СН-2</t>
  </si>
  <si>
    <t>-</t>
  </si>
  <si>
    <t>Информация об усредненных величинах резервируемой  мощности ООО "Энергонефть Томск"</t>
  </si>
  <si>
    <t>по Тюменскому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</si>
  <si>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</si>
  <si>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</si>
  <si>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</si>
  <si>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</si>
  <si>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</si>
  <si>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</si>
  <si>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</si>
  <si>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</si>
  <si>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</si>
  <si>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</si>
  <si>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</si>
  <si>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</si>
  <si>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</si>
  <si>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</si>
  <si>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</si>
  <si>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IV квартал 2019 г.</t>
  </si>
  <si>
    <t>III квартал 2019 г.</t>
  </si>
  <si>
    <t>II квартал 2019 г.</t>
  </si>
  <si>
    <t>I квартал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</si>
</sst>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0" fontId="0" fillId="0" borderId="15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/>
    </xf>
    <xf numFmtId="172" fontId="0" fillId="0" borderId="17" xfId="0" applyNumberFormat="1" applyBorder="1" applyAlignment="1">
      <alignment horizontal="center" vertical="center"/>
    </xf>
    <xf numFmtId="172" fontId="0" fillId="0" borderId="18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36" fillId="0" borderId="11" xfId="0" applyFont="1" applyBorder="1" applyAlignment="1">
      <alignment/>
    </xf>
    <xf numFmtId="172" fontId="36" fillId="0" borderId="11" xfId="0" applyNumberFormat="1" applyFont="1" applyBorder="1" applyAlignment="1">
      <alignment/>
    </xf>
    <xf numFmtId="172" fontId="36" fillId="34" borderId="11" xfId="0" applyNumberFormat="1" applyFont="1" applyFill="1" applyBorder="1" applyAlignment="1">
      <alignment/>
    </xf>
    <xf numFmtId="0" fontId="37" fillId="0" borderId="0" xfId="0" applyFont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1_&#1103;&#1085;&#1074;&#1072;&#1088;&#1100;%202019\&#1058;&#1069;&#1050;\&#1057;&#1072;&#1074;&#1082;&#1080;&#1085;&#1089;&#1082;&#1072;&#1103;_&#1088;&#1072;&#1089;&#1095;&#1077;&#1090;_&#1103;&#1085;&#1074;&#1072;&#1088;&#1100;_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2_&#1092;&#1077;&#1074;&#1088;&#1072;&#1083;&#1100;%202019\&#1058;&#1069;&#1050;\&#1057;&#1072;&#1074;&#1082;&#1080;&#1085;&#1089;&#1082;&#1072;&#1103;_&#1088;&#1072;&#1089;&#1095;&#1077;&#1090;_&#1092;&#1077;&#1074;&#1088;&#1072;&#1083;&#1100;_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3_&#1084;&#1072;&#1088;&#1090;%202019\&#1058;&#1069;&#1050;\&#1057;&#1072;&#1074;&#1082;&#1080;&#1085;&#1089;&#1082;&#1072;&#1103;_&#1088;&#1072;&#1089;&#1095;&#1077;&#1090;_&#1084;&#1072;&#1088;&#1090;_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4_&#1072;&#1087;&#1088;&#1077;&#1083;&#1100;%202019\&#1058;&#1069;&#1050;\&#1057;&#1072;&#1074;&#1082;&#1080;&#1085;&#1089;&#1082;&#1072;&#1103;_&#1088;&#1072;&#1089;&#1095;&#1077;&#1090;_&#1072;&#1087;&#1088;&#1077;&#1083;&#1100;_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5_&#1084;&#1072;&#1081;%202019\&#1058;&#1069;&#1050;\&#1057;&#1072;&#1074;&#1082;&#1080;&#1085;&#1089;&#1082;&#1072;&#1103;_&#1088;&#1072;&#1089;&#1095;&#1077;&#1090;_&#1084;&#1072;&#1081;_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6_&#1080;&#1102;&#1085;&#1100;%202019\&#1058;&#1069;&#1050;\&#1057;&#1072;&#1074;&#1082;&#1080;&#1085;&#1089;&#1082;&#1072;&#1103;_&#1088;&#1072;&#1089;&#1095;&#1077;&#1090;_&#1080;&#1102;&#1085;&#1100;_20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7_&#1080;&#1102;&#1083;&#1100;%202019\&#1058;&#1069;&#1050;\&#1057;&#1072;&#1074;&#1082;&#1080;&#1085;&#1089;&#1082;&#1072;&#1103;_&#1088;&#1072;&#1089;&#1095;&#1077;&#1090;_&#1080;&#1102;&#1083;&#1100;_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8_&#1072;&#1074;&#1075;&#1091;&#1089;&#1090;\&#1058;&#1069;&#1050;\&#1057;&#1072;&#1074;&#1082;&#1080;&#1085;&#1089;&#1082;&#1072;&#1103;_&#1088;&#1072;&#1089;&#1095;&#1077;&#1090;_&#1072;&#1074;&#1075;&#1091;&#1089;&#1090;_20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4;&#1059;&#1080;&#1057;&#1069;\&#1057;&#1077;&#1082;&#1090;&#1086;&#1088;_&#1069;&#1083;&#1077;&#1082;&#1090;&#1088;&#1086;\&#1040;&#1057;&#1050;&#1059;&#1069;\&#1054;&#1090;&#1095;&#1077;&#1090;&#1099;%20&#1087;&#1086;%20&#1040;&#1057;&#1050;&#1059;&#1069;\2019%20&#1075;\09_&#1057;&#1077;&#1085;&#1090;&#1103;&#1073;&#1088;&#1100;%202019\&#1058;&#1069;&#1050;\&#1057;&#1072;&#1074;&#1082;&#1080;&#1085;&#1089;&#1082;&#1072;&#1103;_&#1088;&#1072;&#1089;&#1095;&#1077;&#1090;_&#1089;&#1077;&#1085;&#1090;&#1103;&#1073;&#1088;&#1100;_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6000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5949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6078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I748">
            <v>6073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K748">
            <v>5736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48">
          <cell r="K748">
            <v>5645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50">
          <cell r="I750">
            <v>5654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50">
          <cell r="I750">
            <v>5714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авкинская"/>
    </sheetNames>
    <sheetDataSet>
      <sheetData sheetId="0">
        <row r="750">
          <cell r="I750">
            <v>6241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view="pageBreakPreview" zoomScale="115" zoomScaleSheetLayoutView="115" zoomScalePageLayoutView="0" workbookViewId="0" topLeftCell="A1">
      <selection activeCell="C14" sqref="C1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26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6.009</v>
      </c>
      <c r="C8" s="4">
        <f>AVERAGE(C14,C18,C22)</f>
        <v>6.009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7.991</v>
      </c>
      <c r="C9" s="6">
        <f>C7-C8</f>
        <v>7.991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8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</v>
      </c>
      <c r="C14" s="19">
        <f>'[1]Савкинская'!$I$748/1000</f>
        <v>6</v>
      </c>
      <c r="D14" s="17"/>
      <c r="E14" s="17"/>
      <c r="F14" s="17"/>
    </row>
    <row r="15" spans="1:6" ht="15">
      <c r="A15" s="17" t="s">
        <v>13</v>
      </c>
      <c r="B15" s="17">
        <f>SUM(C15:F15)</f>
        <v>8</v>
      </c>
      <c r="C15" s="17">
        <f>C13-C14</f>
        <v>8</v>
      </c>
      <c r="D15" s="17"/>
      <c r="E15" s="17"/>
      <c r="F15" s="17"/>
    </row>
    <row r="16" ht="15">
      <c r="A16" s="2" t="s">
        <v>9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5.949</v>
      </c>
      <c r="C18" s="18">
        <f>'[2]Савкинская'!$I$748/1000</f>
        <v>5.949</v>
      </c>
      <c r="D18" s="17"/>
      <c r="E18" s="17"/>
      <c r="F18" s="17"/>
    </row>
    <row r="19" spans="1:6" ht="15">
      <c r="A19" s="17" t="s">
        <v>13</v>
      </c>
      <c r="B19" s="17">
        <f>SUM(C19:F19)</f>
        <v>8.051</v>
      </c>
      <c r="C19" s="17">
        <f>C17-C18</f>
        <v>8.051</v>
      </c>
      <c r="D19" s="17"/>
      <c r="E19" s="17"/>
      <c r="F19" s="17"/>
    </row>
    <row r="20" ht="15">
      <c r="A20" s="2" t="s">
        <v>10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6.078</v>
      </c>
      <c r="C22" s="18">
        <f>'[3]Савкинская'!$I$748/1000</f>
        <v>6.078</v>
      </c>
      <c r="D22" s="17"/>
      <c r="E22" s="17"/>
      <c r="F22" s="17"/>
    </row>
    <row r="23" spans="1:6" ht="15">
      <c r="A23" s="17" t="s">
        <v>13</v>
      </c>
      <c r="B23" s="17">
        <f>SUM(C23:F23)</f>
        <v>7.922</v>
      </c>
      <c r="C23" s="17">
        <f>C21-C22</f>
        <v>7.922</v>
      </c>
      <c r="D23" s="17"/>
      <c r="E23" s="17"/>
      <c r="F23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F23"/>
  <sheetViews>
    <sheetView view="pageBreakPreview" zoomScale="115" zoomScaleSheetLayoutView="115" zoomScalePageLayoutView="0" workbookViewId="0" topLeftCell="A1">
      <selection activeCell="C14" sqref="C14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25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5.8180000000000005</v>
      </c>
      <c r="C8" s="4">
        <f>AVERAGE(C14,C18,C22)</f>
        <v>5.8180000000000005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8.181999999999999</v>
      </c>
      <c r="C9" s="6">
        <f>C7-C8</f>
        <v>8.181999999999999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14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6.073</v>
      </c>
      <c r="C14" s="20">
        <f>'[4]Савкинская'!$I$748/1000</f>
        <v>6.073</v>
      </c>
      <c r="D14" s="17"/>
      <c r="E14" s="17"/>
      <c r="F14" s="17"/>
    </row>
    <row r="15" spans="1:6" ht="15">
      <c r="A15" s="17" t="s">
        <v>13</v>
      </c>
      <c r="B15" s="17">
        <f>SUM(C15:F15)</f>
        <v>7.927</v>
      </c>
      <c r="C15" s="17">
        <f>C13-C14</f>
        <v>7.927</v>
      </c>
      <c r="D15" s="17"/>
      <c r="E15" s="17"/>
      <c r="F15" s="17"/>
    </row>
    <row r="16" ht="15">
      <c r="A16" s="2" t="s">
        <v>15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5.736</v>
      </c>
      <c r="C18" s="18">
        <f>'[5]Савкинская'!$K$748/1000</f>
        <v>5.736</v>
      </c>
      <c r="D18" s="17"/>
      <c r="E18" s="17"/>
      <c r="F18" s="17"/>
    </row>
    <row r="19" spans="1:6" ht="15">
      <c r="A19" s="17" t="s">
        <v>13</v>
      </c>
      <c r="B19" s="17">
        <f>SUM(C19:F19)</f>
        <v>8.264</v>
      </c>
      <c r="C19" s="17">
        <f>C17-C18</f>
        <v>8.264</v>
      </c>
      <c r="D19" s="17"/>
      <c r="E19" s="17"/>
      <c r="F19" s="17"/>
    </row>
    <row r="20" ht="15">
      <c r="A20" s="2" t="s">
        <v>16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5.645</v>
      </c>
      <c r="C22" s="18">
        <f>'[6]Савкинская'!$K$748/1000</f>
        <v>5.645</v>
      </c>
      <c r="D22" s="17"/>
      <c r="E22" s="17"/>
      <c r="F22" s="17"/>
    </row>
    <row r="23" spans="1:6" ht="15">
      <c r="A23" s="17" t="s">
        <v>13</v>
      </c>
      <c r="B23" s="17">
        <f>SUM(C23:F23)</f>
        <v>8.355</v>
      </c>
      <c r="C23" s="17">
        <f>C21-C22</f>
        <v>8.355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3"/>
  <sheetViews>
    <sheetView view="pageBreakPreview" zoomScale="115" zoomScaleSheetLayoutView="115" zoomScalePageLayoutView="0" workbookViewId="0" topLeftCell="A1">
      <selection activeCell="J11" sqref="J11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24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5.869666666666667</v>
      </c>
      <c r="C8" s="4">
        <f>AVERAGE(C14,C18,C22)</f>
        <v>5.869666666666667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8.130333333333333</v>
      </c>
      <c r="C9" s="6">
        <f>C7-C8</f>
        <v>8.130333333333333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17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5.654</v>
      </c>
      <c r="C14" s="19">
        <f>'[7]Савкинская'!$I$750/1000</f>
        <v>5.654</v>
      </c>
      <c r="D14" s="17"/>
      <c r="E14" s="17"/>
      <c r="F14" s="17"/>
    </row>
    <row r="15" spans="1:6" ht="15">
      <c r="A15" s="17" t="s">
        <v>13</v>
      </c>
      <c r="B15" s="17">
        <f>SUM(C15:F15)</f>
        <v>8.346</v>
      </c>
      <c r="C15" s="17">
        <f>C13-C14</f>
        <v>8.346</v>
      </c>
      <c r="D15" s="17"/>
      <c r="E15" s="17"/>
      <c r="F15" s="17"/>
    </row>
    <row r="16" ht="15">
      <c r="A16" s="2" t="s">
        <v>18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5.714</v>
      </c>
      <c r="C18" s="18">
        <f>'[8]Савкинская'!$I$750/1000</f>
        <v>5.714</v>
      </c>
      <c r="D18" s="17"/>
      <c r="E18" s="17"/>
      <c r="F18" s="17"/>
    </row>
    <row r="19" spans="1:6" ht="15">
      <c r="A19" s="17" t="s">
        <v>13</v>
      </c>
      <c r="B19" s="17">
        <f>SUM(C19:F19)</f>
        <v>8.286</v>
      </c>
      <c r="C19" s="17">
        <f>C17-C18</f>
        <v>8.286</v>
      </c>
      <c r="D19" s="17"/>
      <c r="E19" s="17"/>
      <c r="F19" s="17"/>
    </row>
    <row r="20" ht="15">
      <c r="A20" s="2" t="s">
        <v>19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6.241</v>
      </c>
      <c r="C22" s="18">
        <f>'[9]Савкинская'!$I$750/1000</f>
        <v>6.241</v>
      </c>
      <c r="D22" s="17"/>
      <c r="E22" s="17"/>
      <c r="F22" s="17"/>
    </row>
    <row r="23" spans="1:6" ht="15">
      <c r="A23" s="17" t="s">
        <v>13</v>
      </c>
      <c r="B23" s="17">
        <f>SUM(C23:F23)</f>
        <v>7.759</v>
      </c>
      <c r="C23" s="17">
        <f>C21-C22</f>
        <v>7.759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3"/>
  <sheetViews>
    <sheetView tabSelected="1" view="pageBreakPreview" zoomScale="115" zoomScaleSheetLayoutView="115" zoomScalePageLayoutView="0" workbookViewId="0" topLeftCell="A1">
      <selection activeCell="I16" sqref="I16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1" t="s">
        <v>6</v>
      </c>
      <c r="B2" s="21"/>
      <c r="C2" s="21"/>
      <c r="D2" s="21"/>
      <c r="E2" s="21"/>
      <c r="F2" s="21"/>
    </row>
    <row r="3" spans="1:6" ht="17.25" customHeight="1">
      <c r="A3" s="21" t="s">
        <v>7</v>
      </c>
      <c r="B3" s="21"/>
      <c r="C3" s="21"/>
      <c r="D3" s="21"/>
      <c r="E3" s="21"/>
      <c r="F3" s="21"/>
    </row>
    <row r="4" spans="1:6" ht="12.75" customHeight="1" thickBot="1">
      <c r="A4" s="25"/>
      <c r="B4" s="25"/>
      <c r="C4" s="25"/>
      <c r="D4" s="25"/>
      <c r="E4" s="25"/>
      <c r="F4" s="25"/>
    </row>
    <row r="5" spans="1:6" s="9" customFormat="1" ht="21" customHeight="1" thickBot="1">
      <c r="A5" s="10"/>
      <c r="B5" s="22" t="s">
        <v>23</v>
      </c>
      <c r="C5" s="23"/>
      <c r="D5" s="23"/>
      <c r="E5" s="23"/>
      <c r="F5" s="24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12" t="s">
        <v>1</v>
      </c>
    </row>
    <row r="7" spans="1:6" s="2" customFormat="1" ht="15">
      <c r="A7" s="1" t="s">
        <v>11</v>
      </c>
      <c r="B7" s="16">
        <f>SUM(C7:F7)</f>
        <v>14</v>
      </c>
      <c r="C7" s="16">
        <v>14</v>
      </c>
      <c r="D7" s="1" t="s">
        <v>5</v>
      </c>
      <c r="E7" s="1" t="s">
        <v>5</v>
      </c>
      <c r="F7" s="13" t="s">
        <v>5</v>
      </c>
    </row>
    <row r="8" spans="1:6" s="2" customFormat="1" ht="15">
      <c r="A8" s="3" t="s">
        <v>12</v>
      </c>
      <c r="B8" s="4">
        <f>SUM(C8:F8)</f>
        <v>7.042999999999999</v>
      </c>
      <c r="C8" s="4">
        <f>AVERAGE(C14,C18,C22)</f>
        <v>7.042999999999999</v>
      </c>
      <c r="D8" s="4" t="s">
        <v>5</v>
      </c>
      <c r="E8" s="4" t="s">
        <v>5</v>
      </c>
      <c r="F8" s="14" t="s">
        <v>5</v>
      </c>
    </row>
    <row r="9" spans="1:6" s="2" customFormat="1" ht="15.75" thickBot="1">
      <c r="A9" s="5" t="s">
        <v>13</v>
      </c>
      <c r="B9" s="6">
        <f>SUM(C9:F9)</f>
        <v>6.957000000000001</v>
      </c>
      <c r="C9" s="6">
        <f>C7-C8</f>
        <v>6.957000000000001</v>
      </c>
      <c r="D9" s="6" t="s">
        <v>5</v>
      </c>
      <c r="E9" s="6" t="s">
        <v>5</v>
      </c>
      <c r="F9" s="15" t="s">
        <v>5</v>
      </c>
    </row>
    <row r="10" spans="1:6" ht="15">
      <c r="A10" s="11"/>
      <c r="B10" s="11"/>
      <c r="C10" s="11"/>
      <c r="D10" s="11"/>
      <c r="E10" s="11"/>
      <c r="F10" s="11"/>
    </row>
    <row r="12" ht="15">
      <c r="A12" s="2" t="s">
        <v>20</v>
      </c>
    </row>
    <row r="13" spans="1:6" ht="15">
      <c r="A13" s="17" t="s">
        <v>11</v>
      </c>
      <c r="B13" s="17">
        <f>SUM(C13:F13)</f>
        <v>14</v>
      </c>
      <c r="C13" s="17">
        <v>14</v>
      </c>
      <c r="D13" s="17"/>
      <c r="E13" s="17"/>
      <c r="F13" s="17"/>
    </row>
    <row r="14" spans="1:6" ht="15">
      <c r="A14" s="17" t="s">
        <v>12</v>
      </c>
      <c r="B14" s="17">
        <f>SUM(C14:F14)</f>
        <v>6.602</v>
      </c>
      <c r="C14" s="19">
        <v>6.602</v>
      </c>
      <c r="D14" s="17"/>
      <c r="E14" s="17"/>
      <c r="F14" s="17"/>
    </row>
    <row r="15" spans="1:6" ht="15">
      <c r="A15" s="17" t="s">
        <v>13</v>
      </c>
      <c r="B15" s="17">
        <f>SUM(C15:F15)</f>
        <v>7.398</v>
      </c>
      <c r="C15" s="17">
        <f>C13-C14</f>
        <v>7.398</v>
      </c>
      <c r="D15" s="17"/>
      <c r="E15" s="17"/>
      <c r="F15" s="17"/>
    </row>
    <row r="16" ht="15">
      <c r="A16" s="2" t="s">
        <v>21</v>
      </c>
    </row>
    <row r="17" spans="1:6" ht="15">
      <c r="A17" s="17" t="s">
        <v>11</v>
      </c>
      <c r="B17" s="17">
        <f>SUM(C17:F17)</f>
        <v>14</v>
      </c>
      <c r="C17" s="17">
        <v>14</v>
      </c>
      <c r="D17" s="17"/>
      <c r="E17" s="17"/>
      <c r="F17" s="17"/>
    </row>
    <row r="18" spans="1:6" ht="15">
      <c r="A18" s="17" t="s">
        <v>12</v>
      </c>
      <c r="B18" s="17">
        <f>SUM(C18:F18)</f>
        <v>7.148</v>
      </c>
      <c r="C18" s="18">
        <v>7.148</v>
      </c>
      <c r="D18" s="17"/>
      <c r="E18" s="17"/>
      <c r="F18" s="17"/>
    </row>
    <row r="19" spans="1:6" ht="15">
      <c r="A19" s="17" t="s">
        <v>13</v>
      </c>
      <c r="B19" s="17">
        <f>SUM(C19:F19)</f>
        <v>6.852</v>
      </c>
      <c r="C19" s="17">
        <f>C17-C18</f>
        <v>6.852</v>
      </c>
      <c r="D19" s="17"/>
      <c r="E19" s="17"/>
      <c r="F19" s="17"/>
    </row>
    <row r="20" ht="15">
      <c r="A20" s="2" t="s">
        <v>22</v>
      </c>
    </row>
    <row r="21" spans="1:6" ht="15">
      <c r="A21" s="17" t="s">
        <v>11</v>
      </c>
      <c r="B21" s="17">
        <f>SUM(C21:F21)</f>
        <v>14</v>
      </c>
      <c r="C21" s="17">
        <v>14</v>
      </c>
      <c r="D21" s="17"/>
      <c r="E21" s="17"/>
      <c r="F21" s="17"/>
    </row>
    <row r="22" spans="1:6" ht="15">
      <c r="A22" s="17" t="s">
        <v>12</v>
      </c>
      <c r="B22" s="17">
        <f>SUM(C22:F22)</f>
        <v>7.379</v>
      </c>
      <c r="C22" s="18">
        <v>7.379</v>
      </c>
      <c r="D22" s="17"/>
      <c r="E22" s="17"/>
      <c r="F22" s="17"/>
    </row>
    <row r="23" spans="1:6" ht="15">
      <c r="A23" s="17" t="s">
        <v>13</v>
      </c>
      <c r="B23" s="17">
        <f>SUM(C23:F23)</f>
        <v>6.621</v>
      </c>
      <c r="C23" s="17">
        <f>C21-C22</f>
        <v>6.621</v>
      </c>
      <c r="D23" s="17"/>
      <c r="E23" s="17"/>
      <c r="F23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Максимихин Александр Дмитриевич</dc:creator>
  <cp:keywords/>
  <dc:description/>
  <cp:lastModifiedBy>Тельманова Любовь Сергеевна</cp:lastModifiedBy>
  <dcterms:created xsi:type="dcterms:W3CDTF">2013-04-18T09:21:12Z</dcterms:created>
  <dcterms:modified xsi:type="dcterms:W3CDTF">2020-01-10T04:55:06Z</dcterms:modified>
  <cp:category/>
  <cp:version/>
  <cp:contentType/>
  <cp:contentStatus/>
</cp:coreProperties>
</file>