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2"/>
  </bookViews>
  <sheets>
    <sheet name="прил.1 расходы на строительство" sheetId="1" state="hidden" r:id="rId1"/>
    <sheet name="2020" sheetId="2" r:id="rId2"/>
    <sheet name="2021" sheetId="3" r:id="rId3"/>
    <sheet name="прил.2" sheetId="4" r:id="rId4"/>
    <sheet name="прил.3" sheetId="5" r:id="rId5"/>
    <sheet name="прил.4" sheetId="6" r:id="rId6"/>
    <sheet name="прил.5" sheetId="7" r:id="rId7"/>
  </sheets>
  <externalReferences>
    <externalReference r:id="rId10"/>
  </externalReferences>
  <definedNames>
    <definedName name="_xlfn.COUNTIFS" hidden="1">#NAME?</definedName>
    <definedName name="_xlfn.SUMIFS" hidden="1">#NAME?</definedName>
    <definedName name="TABLE" localSheetId="3">'прил.2'!#REF!</definedName>
    <definedName name="TABLE_2" localSheetId="3">'прил.2'!#REF!</definedName>
    <definedName name="_xlnm.Print_Area" localSheetId="3">'прил.2'!$A$1:$DA$15</definedName>
  </definedNames>
  <calcPr fullCalcOnLoad="1"/>
</workbook>
</file>

<file path=xl/sharedStrings.xml><?xml version="1.0" encoding="utf-8"?>
<sst xmlns="http://schemas.openxmlformats.org/spreadsheetml/2006/main" count="899" uniqueCount="260">
  <si>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</si>
  <si>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</si>
  <si>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</si>
  <si>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</si>
  <si>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</si>
  <si>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</si>
  <si>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</si>
  <si>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</si>
  <si>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</si>
  <si>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</si>
  <si>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</si>
  <si>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</si>
  <si>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</si>
  <si>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</si>
  <si>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</si>
  <si>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</si>
  <si>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</si>
  <si>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</si>
  <si>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</si>
  <si>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</si>
  <si>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</si>
  <si>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</si>
  <si>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</si>
  <si>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</si>
  <si>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</si>
  <si>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</si>
  <si>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</si>
  <si>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</si>
  <si>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</si>
  <si>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</si>
  <si>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</si>
  <si>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</si>
  <si>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</si>
  <si>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</si>
  <si>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</si>
  <si>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</si>
  <si>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</si>
  <si>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</si>
  <si>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</si>
  <si>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</si>
  <si>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</si>
  <si>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</si>
  <si>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</si>
  <si>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</si>
  <si>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</si>
  <si>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</si>
  <si>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</si>
  <si>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№ 1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</si>
  <si>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</si>
  <si>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</si>
  <si>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</si>
  <si>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</si>
  <si>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>(в ред. от 22 июня 2020 г.)</t>
  </si>
  <si>
    <t>Расходы 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</si>
  <si>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</si>
  <si>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</si>
  <si>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ООО "Энергонефть Томск"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</si>
  <si>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</si>
  <si>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№ п/п</t>
  </si>
  <si>
    <t>Объект электросетевого хозяйства/</t>
  </si>
  <si>
    <t>Год</t>
  </si>
  <si>
    <t>Уровень</t>
  </si>
  <si>
    <t>Протяженность</t>
  </si>
  <si>
    <t>Максимальная</t>
  </si>
  <si>
    <t>Расходы на строи-</t>
  </si>
  <si>
    <t>Средство коммерческого учета электрической</t>
  </si>
  <si>
    <t>ввода</t>
  </si>
  <si>
    <t>напряжения,</t>
  </si>
  <si>
    <t>(для линий</t>
  </si>
  <si>
    <t>мощность, кВт</t>
  </si>
  <si>
    <t>тельство объекта/</t>
  </si>
  <si>
    <t>энергии (мощности)</t>
  </si>
  <si>
    <t>объекта</t>
  </si>
  <si>
    <t>кВ</t>
  </si>
  <si>
    <t>электропередачи),</t>
  </si>
  <si>
    <t>на обеспечение</t>
  </si>
  <si>
    <t>м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</si>
  <si>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</si>
  <si>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</si>
  <si>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</si>
  <si>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</si>
  <si>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</si>
  <si>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Строительство воздушных линий</t>
  </si>
  <si>
    <t>–</t>
  </si>
  <si>
    <t>1.j</t>
  </si>
  <si>
    <t>Материал опоры (деревянные (j=1), металлические</t>
  </si>
  <si>
    <t>(j=2), железобетонные (j=3))</t>
  </si>
  <si>
    <t>1.j.k</t>
  </si>
  <si>
    <t xml:space="preserve">Тип провода (изолированный провод (k=1), </t>
  </si>
  <si>
    <t>неизолированный провод (k=2))</t>
  </si>
  <si>
    <t>1.j.k.l</t>
  </si>
  <si>
    <t xml:space="preserve">Материал провода (медный (l=1), стальной (l=2), </t>
  </si>
  <si>
    <t>сталеалюминиевый (l=3), алюминиевый (l=4))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</si>
  <si>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</si>
  <si>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</si>
  <si>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</si>
  <si>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</si>
  <si>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</si>
  <si>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</si>
  <si>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</si>
  <si>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</si>
  <si>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</si>
  <si>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</si>
  <si>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</si>
  <si>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</si>
  <si>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</si>
  <si>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</si>
  <si>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</si>
  <si>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2.j.k</t>
  </si>
  <si>
    <t>Одножильные (k=1) и многожильные (k=2)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</si>
  <si>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</si>
  <si>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</si>
  <si>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</si>
  <si>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</si>
  <si>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</si>
  <si>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3.j</t>
  </si>
  <si>
    <t xml:space="preserve">Реклоузеры (j=1), распределительные пункты (РП) </t>
  </si>
  <si>
    <t>(j=2), переключательные пункты (ПП) (j=3)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</si>
  <si>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</si>
  <si>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</si>
  <si>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</si>
  <si>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</si>
  <si>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</si>
  <si>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</si>
  <si>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</si>
  <si>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</si>
  <si>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</si>
  <si>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4.j</t>
  </si>
  <si>
    <t>Трансформаторные подстанции (ТП), за исключе-</t>
  </si>
  <si>
    <t xml:space="preserve">нием распределительных трансформаторных </t>
  </si>
  <si>
    <t>подстанций (РТП)</t>
  </si>
  <si>
    <t>4.j.k</t>
  </si>
  <si>
    <t>Однотрансформаторные (k=1), двухтрансформа-</t>
  </si>
  <si>
    <t>торные и более (k=2)</t>
  </si>
  <si>
    <t>4.j.k.l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</si>
  <si>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</si>
  <si>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</si>
  <si>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</si>
  <si>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 xml:space="preserve">400 кВА (l=4), от 420 до 1000 кВА включительно </t>
  </si>
  <si>
    <t>(l=5), свыше 1000 кВА (l=6)</t>
  </si>
  <si>
    <t>4.1.1.1</t>
  </si>
  <si>
    <t>КТПС-6/0,4 кВ на Герасимовском нмр для технологического присоединения</t>
  </si>
  <si>
    <t>-</t>
  </si>
  <si>
    <t>В т.ч.</t>
  </si>
  <si>
    <t>Комплектная трансформаторная подстанция столбовая 6/0,4 кВ</t>
  </si>
  <si>
    <t xml:space="preserve">Проектные работы (ПИР): Строительство КТПС-6/0,4 кВ на Герасимовском н.м.р. для технологического присоединения </t>
  </si>
  <si>
    <t>Строительно-монтажные работы (СМР) по объекту:  КТПC-6/0,4 кВ на Герасимовском н.м.р. для технологического присоединения</t>
  </si>
  <si>
    <t>4.2.1.1.</t>
  </si>
  <si>
    <t>КТПC-10/0,4 кВ в п.Колтогорск для технологического присоединения</t>
  </si>
  <si>
    <t>Комплектная трансформаторная подстанция столбовая 10/0,4 кВ</t>
  </si>
  <si>
    <t xml:space="preserve">Проектные работы (ПИР): Строительство КТПС-10/0,4 кВ в п. Колтогорск для технологического присоединения </t>
  </si>
  <si>
    <t>Строительно-монтажные работы (СМР) по объекту: КТПC-10/0,4 кВ в п. Колтогорск  для технологического присоединения</t>
  </si>
  <si>
    <t>5.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</si>
  <si>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</si>
  <si>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</si>
  <si>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</si>
  <si>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5.j</t>
  </si>
  <si>
    <t xml:space="preserve">Распределительные трансформаторные </t>
  </si>
  <si>
    <t>подстанции (РТП)</t>
  </si>
  <si>
    <t>5.j.k</t>
  </si>
  <si>
    <t>5.j.k.l</t>
  </si>
  <si>
    <t>6.</t>
  </si>
  <si>
    <t xml:space="preserve">Строительство центров питания, подстанций </t>
  </si>
  <si>
    <t>уровнем напряжения 35 кВ и выше (ПС)</t>
  </si>
  <si>
    <t>6.j</t>
  </si>
  <si>
    <t>ПС 35 кВ (j=1), ПС 110 кВ и выше (j=2)</t>
  </si>
  <si>
    <t>7.</t>
  </si>
  <si>
    <t>Обеспечение средствами коммерческого учета</t>
  </si>
  <si>
    <t>электрической энергии (мощности)</t>
  </si>
  <si>
    <t>7.j</t>
  </si>
  <si>
    <t>однофазный (j=1), трехфазный (j=2)</t>
  </si>
  <si>
    <t>7.j.k</t>
  </si>
  <si>
    <t>прямого включения (k=1), полукосвенного</t>
  </si>
  <si>
    <t>включения (k=2), косвенного включения (k=3)</t>
  </si>
  <si>
    <t>(в ред. от 21 апреля 2021 г.)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</si>
  <si>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</si>
  <si>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ТЕРРИТОРИИ НЕ ОТНОСЯЩИЕСЯ К ГОРОДСКИМ НАСЕЛЕННЫМ ПУНКТАМ</t>
  </si>
  <si>
    <t>метров/</t>
  </si>
  <si>
    <t>Количество пунк-</t>
  </si>
  <si>
    <t>тов секциониро-</t>
  </si>
  <si>
    <t>вания, штук/</t>
  </si>
  <si>
    <t>Количество точек</t>
  </si>
  <si>
    <t>ти), тыс. руб. без НДС</t>
  </si>
  <si>
    <t>учета, штук</t>
  </si>
  <si>
    <t>1.j.k.l.m.n</t>
  </si>
  <si>
    <t>Количество цепей (одноцепная (n=1),</t>
  </si>
  <si>
    <t>двухцепная (n=2))</t>
  </si>
  <si>
    <t>1.2.k.l.m.n.o</t>
  </si>
  <si>
    <t>на металлических опорах, за исключением много-</t>
  </si>
  <si>
    <t>гранных (o=1), на многогранных опорах (o=2)</t>
  </si>
  <si>
    <t xml:space="preserve">включительно (m=3), от 200 до 250 квадратных мм </t>
  </si>
  <si>
    <t xml:space="preserve">включительно (m=4), от 250 до 300 квадратных мм </t>
  </si>
  <si>
    <t>включительно (m=5), от 300 до 400 квадратных мм</t>
  </si>
  <si>
    <t>включительно (m=6), от 400 до 500 квадратных мм</t>
  </si>
  <si>
    <t>включительно (m=7), от 500 до 800 квадратных мм</t>
  </si>
  <si>
    <t>включительно (m=8), свыше 800 квадратных мм</t>
  </si>
  <si>
    <t>(m=9))</t>
  </si>
  <si>
    <t>2.j.k.l.m.n</t>
  </si>
  <si>
    <t>Количество кабелей в траншее, канале, туннеле</t>
  </si>
  <si>
    <t>или коллекторе, на галерее или эстакаде, труб</t>
  </si>
  <si>
    <t>в скважине (одна (n=1), две (n=2), три (n=3),</t>
  </si>
  <si>
    <t>четыре (n=4), более четырех (n=5))</t>
  </si>
  <si>
    <t>Реклоузеры (j=1), линейные разъединители (j=2),</t>
  </si>
  <si>
    <t>выключатели нагрузки, устанавливаемые вне</t>
  </si>
  <si>
    <t>трансформаторных подстанций и распределитель-</t>
  </si>
  <si>
    <t>ных и переключательных пунктов (РП) (j=3),</t>
  </si>
  <si>
    <t>распределительные пункты (РП), за исключением</t>
  </si>
  <si>
    <t>комплектных распределительных устройств</t>
  </si>
  <si>
    <t xml:space="preserve">наружной установки (КРН, КРУН) (j=4), </t>
  </si>
  <si>
    <t>комплектные распределительные устройства</t>
  </si>
  <si>
    <t xml:space="preserve">наружной установки (КРН, КРУН) (j=5), </t>
  </si>
  <si>
    <t>переключательные пункты (j=6)</t>
  </si>
  <si>
    <t>3.4.k.l</t>
  </si>
  <si>
    <t>Количество ячеек в распределительном или</t>
  </si>
  <si>
    <t>переключательном пункте (до 5 ячеек включитель-</t>
  </si>
  <si>
    <t>но (l=1), от 5 до 10 ячеек включительно (l=2),</t>
  </si>
  <si>
    <t>от 10 до 15 ячеек включительно (l=3), свыше 15</t>
  </si>
  <si>
    <t>ячеек (l=4))</t>
  </si>
  <si>
    <t>Трансформаторные подстанции (ТП), за исклю-</t>
  </si>
  <si>
    <t>чением распределительных трансформаторных</t>
  </si>
  <si>
    <t>подстанций (РТП) 6/0,4 кВ (j=1), 10/0,4 кВ (j=2),</t>
  </si>
  <si>
    <t>20/0,4 кВ (j=3), 6/10 (10/6) кВ (j=4), 10/20 (20/10)</t>
  </si>
  <si>
    <t>кВ (j=5), 6/20 (20/6) (j=6)</t>
  </si>
  <si>
    <t>Трансформаторная мащность до 25 кВА включи-</t>
  </si>
  <si>
    <t>тельно (l=1), от 25 до 100 кВА включительно (l=2),</t>
  </si>
  <si>
    <t>от 100 до 250 кВА включительно (l=3), от 250</t>
  </si>
  <si>
    <t>до 400 кВА (l=4), от 400 до 1000 кВА включитель-</t>
  </si>
  <si>
    <t>но (l=5), от 1000 до 1250 кВА включительно (l=6),</t>
  </si>
  <si>
    <t>от 1250 до 1600 кВА включительно (l=7), от 1600</t>
  </si>
  <si>
    <t>до 2000 кВА включительно (l=8), от 2000 до 2500</t>
  </si>
  <si>
    <t>кВА включительно (l=9), от 2500 до 3150 кВА</t>
  </si>
  <si>
    <t>включительно (l=10), от 3150 до 4000 кВА</t>
  </si>
  <si>
    <t>включительно (l=11), свыше 4000 кВА (l=12)</t>
  </si>
  <si>
    <t>4.j.k.l.m</t>
  </si>
  <si>
    <t>Столбового/маячкового типа (m=1), шкафного</t>
  </si>
  <si>
    <t>или киоскового типа (m=2), блочного типа (m=3)</t>
  </si>
  <si>
    <t xml:space="preserve">400 кВА (l=4), от 400 до 1000 кВА включительно </t>
  </si>
  <si>
    <t>(l=5), от 1000 1250 кВА включительно (l=6),</t>
  </si>
  <si>
    <t>от 1250 кВА до 1600 кВА включительно (l=7),</t>
  </si>
  <si>
    <t>от 1600 до 2000 кВА включительно (l=8), от 2000</t>
  </si>
  <si>
    <t>до 2500 кВА включительно (l=9), от 2500 до 3150</t>
  </si>
  <si>
    <t>кВА включительно (l=10), свыше 3150 кВА (l=11)</t>
  </si>
  <si>
    <t>6.j.k</t>
  </si>
  <si>
    <t>Трансформаторная мощность до 6,3 МВА включи-</t>
  </si>
  <si>
    <t>тельно (k=1), от 6,3 до 10 МВА включительно</t>
  </si>
  <si>
    <t>(k=2), от 10 до 16 МВА включительно (k=3),</t>
  </si>
  <si>
    <t>от 16 до 25 МВА включительно (k=4), от 25 до 32</t>
  </si>
  <si>
    <t>МВА включительно (k=5), от 32 до 40 МВА</t>
  </si>
  <si>
    <t>включительно (k=6), от 40 до 63 МВА включи-</t>
  </si>
  <si>
    <t>тельно (k=7), от 63 до 80 МВА включительно</t>
  </si>
  <si>
    <t>(k=8), от 80 до 100 МВА включительно (k=9),</t>
  </si>
  <si>
    <t>свыше 100 МВА (k=10)</t>
  </si>
  <si>
    <t>Обеспечение средствами коммерческого учета электрической энергии (мощности); однофазный (j=1), трехфазный (j=2); 
прямого включения (k=1), полукосвенного включения (k=2), косвенного включения (k=3)</t>
  </si>
  <si>
    <t xml:space="preserve"> 7.2.1</t>
  </si>
  <si>
    <t>Трехфазный прямого включения (Меркурий 230АМ)</t>
  </si>
  <si>
    <t>(УУ входит в стоимость комплекта трансформаторного оборудования)
Учтена стоимость оборудования и материалов+СМР+ПНР</t>
  </si>
  <si>
    <t>Трехфазный прямого включения (Меркурий 231АМ-01)</t>
  </si>
  <si>
    <t>Учтена только стоимость оборудования и материалов</t>
  </si>
  <si>
    <t xml:space="preserve"> 7.2.2</t>
  </si>
  <si>
    <t>Трехфазный косвенного включения (ПСЧ-4ТМ.05МК.04)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</si>
</sst>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"/>
    <numFmt numFmtId="174" formatCode="0.0000"/>
    <numFmt numFmtId="175" formatCode="0.000"/>
    <numFmt numFmtId="176" formatCode="0.0000000"/>
    <numFmt numFmtId="177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8" fillId="0" borderId="0" xfId="53" applyFont="1" applyAlignment="1">
      <alignment horizontal="left"/>
      <protection/>
    </xf>
    <xf numFmtId="0" fontId="1" fillId="0" borderId="0" xfId="53" applyFon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8" xfId="53" applyFont="1" applyBorder="1" applyAlignment="1">
      <alignment horizontal="center"/>
      <protection/>
    </xf>
    <xf numFmtId="0" fontId="1" fillId="0" borderId="17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/>
      <protection/>
    </xf>
    <xf numFmtId="0" fontId="1" fillId="0" borderId="18" xfId="53" applyFont="1" applyBorder="1" applyAlignment="1">
      <alignment horizontal="left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1" fillId="0" borderId="15" xfId="53" applyFont="1" applyBorder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16" xfId="53" applyFont="1" applyBorder="1" applyAlignment="1">
      <alignment horizontal="left"/>
      <protection/>
    </xf>
    <xf numFmtId="0" fontId="1" fillId="0" borderId="13" xfId="53" applyFont="1" applyBorder="1" applyAlignment="1">
      <alignment horizontal="center"/>
      <protection/>
    </xf>
    <xf numFmtId="0" fontId="1" fillId="0" borderId="12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19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20" xfId="53" applyFont="1" applyBorder="1" applyAlignment="1">
      <alignment horizontal="center"/>
      <protection/>
    </xf>
    <xf numFmtId="0" fontId="1" fillId="0" borderId="19" xfId="53" applyFont="1" applyBorder="1" applyAlignment="1">
      <alignment horizontal="left"/>
      <protection/>
    </xf>
    <xf numFmtId="0" fontId="1" fillId="0" borderId="11" xfId="53" applyFont="1" applyBorder="1" applyAlignment="1">
      <alignment horizontal="left"/>
      <protection/>
    </xf>
    <xf numFmtId="0" fontId="1" fillId="0" borderId="20" xfId="53" applyFont="1" applyBorder="1" applyAlignment="1">
      <alignment horizontal="left"/>
      <protection/>
    </xf>
    <xf numFmtId="0" fontId="1" fillId="0" borderId="13" xfId="53" applyFont="1" applyBorder="1" applyAlignment="1">
      <alignment horizontal="left"/>
      <protection/>
    </xf>
    <xf numFmtId="0" fontId="1" fillId="0" borderId="12" xfId="53" applyFont="1" applyBorder="1" applyAlignment="1">
      <alignment horizontal="left"/>
      <protection/>
    </xf>
    <xf numFmtId="0" fontId="1" fillId="0" borderId="14" xfId="53" applyFont="1" applyBorder="1" applyAlignment="1">
      <alignment horizontal="left"/>
      <protection/>
    </xf>
    <xf numFmtId="0" fontId="1" fillId="0" borderId="13" xfId="53" applyFont="1" applyBorder="1" applyAlignment="1">
      <alignment horizontal="right"/>
      <protection/>
    </xf>
    <xf numFmtId="0" fontId="1" fillId="0" borderId="12" xfId="53" applyFont="1" applyBorder="1" applyAlignment="1">
      <alignment horizontal="right"/>
      <protection/>
    </xf>
    <xf numFmtId="0" fontId="1" fillId="0" borderId="14" xfId="53" applyFont="1" applyBorder="1" applyAlignment="1">
      <alignment horizontal="right"/>
      <protection/>
    </xf>
    <xf numFmtId="0" fontId="1" fillId="0" borderId="15" xfId="53" applyFont="1" applyBorder="1" applyAlignment="1">
      <alignment horizontal="right"/>
      <protection/>
    </xf>
    <xf numFmtId="0" fontId="1" fillId="0" borderId="0" xfId="53" applyFont="1" applyBorder="1" applyAlignment="1">
      <alignment horizontal="right"/>
      <protection/>
    </xf>
    <xf numFmtId="0" fontId="1" fillId="0" borderId="16" xfId="53" applyFont="1" applyBorder="1" applyAlignment="1">
      <alignment horizontal="right"/>
      <protection/>
    </xf>
    <xf numFmtId="0" fontId="1" fillId="0" borderId="19" xfId="53" applyFont="1" applyBorder="1" applyAlignment="1">
      <alignment horizontal="right"/>
      <protection/>
    </xf>
    <xf numFmtId="0" fontId="1" fillId="0" borderId="11" xfId="53" applyFont="1" applyBorder="1" applyAlignment="1">
      <alignment horizontal="right"/>
      <protection/>
    </xf>
    <xf numFmtId="0" fontId="1" fillId="0" borderId="20" xfId="53" applyFont="1" applyBorder="1" applyAlignment="1">
      <alignment horizontal="right"/>
      <protection/>
    </xf>
    <xf numFmtId="171" fontId="1" fillId="0" borderId="13" xfId="61" applyFont="1" applyBorder="1" applyAlignment="1">
      <alignment horizontal="center"/>
    </xf>
    <xf numFmtId="171" fontId="1" fillId="0" borderId="12" xfId="61" applyFont="1" applyBorder="1" applyAlignment="1">
      <alignment horizontal="center"/>
    </xf>
    <xf numFmtId="171" fontId="1" fillId="0" borderId="14" xfId="61" applyFont="1" applyBorder="1" applyAlignment="1">
      <alignment horizontal="center"/>
    </xf>
    <xf numFmtId="171" fontId="1" fillId="0" borderId="15" xfId="61" applyFont="1" applyBorder="1" applyAlignment="1">
      <alignment horizontal="center"/>
    </xf>
    <xf numFmtId="171" fontId="1" fillId="0" borderId="0" xfId="61" applyFont="1" applyBorder="1" applyAlignment="1">
      <alignment horizontal="center"/>
    </xf>
    <xf numFmtId="171" fontId="1" fillId="0" borderId="16" xfId="61" applyFont="1" applyBorder="1" applyAlignment="1">
      <alignment horizontal="center"/>
    </xf>
    <xf numFmtId="171" fontId="1" fillId="0" borderId="19" xfId="61" applyFont="1" applyBorder="1" applyAlignment="1">
      <alignment horizontal="center"/>
    </xf>
    <xf numFmtId="171" fontId="1" fillId="0" borderId="11" xfId="61" applyFont="1" applyBorder="1" applyAlignment="1">
      <alignment horizontal="center"/>
    </xf>
    <xf numFmtId="171" fontId="1" fillId="0" borderId="20" xfId="61" applyFont="1" applyBorder="1" applyAlignment="1">
      <alignment horizontal="center"/>
    </xf>
    <xf numFmtId="171" fontId="1" fillId="0" borderId="13" xfId="53" applyNumberFormat="1" applyFont="1" applyBorder="1" applyAlignment="1">
      <alignment horizontal="center"/>
      <protection/>
    </xf>
    <xf numFmtId="0" fontId="11" fillId="0" borderId="19" xfId="53" applyFont="1" applyBorder="1" applyAlignment="1">
      <alignment horizontal="left"/>
      <protection/>
    </xf>
    <xf numFmtId="0" fontId="11" fillId="0" borderId="11" xfId="53" applyFont="1" applyBorder="1" applyAlignment="1">
      <alignment horizontal="left"/>
      <protection/>
    </xf>
    <xf numFmtId="0" fontId="11" fillId="0" borderId="20" xfId="53" applyFont="1" applyBorder="1" applyAlignment="1">
      <alignment horizontal="left"/>
      <protection/>
    </xf>
    <xf numFmtId="0" fontId="11" fillId="0" borderId="19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171" fontId="11" fillId="0" borderId="11" xfId="61" applyFont="1" applyBorder="1" applyAlignment="1">
      <alignment horizontal="right"/>
    </xf>
    <xf numFmtId="171" fontId="11" fillId="0" borderId="20" xfId="61" applyFont="1" applyBorder="1" applyAlignment="1">
      <alignment horizontal="right"/>
    </xf>
    <xf numFmtId="171" fontId="1" fillId="0" borderId="11" xfId="61" applyFont="1" applyBorder="1" applyAlignment="1">
      <alignment horizontal="right"/>
    </xf>
    <xf numFmtId="171" fontId="1" fillId="0" borderId="20" xfId="61" applyFont="1" applyBorder="1" applyAlignment="1">
      <alignment horizontal="right"/>
    </xf>
    <xf numFmtId="0" fontId="1" fillId="0" borderId="19" xfId="53" applyFont="1" applyBorder="1" applyAlignment="1">
      <alignment horizontal="left" wrapText="1"/>
      <protection/>
    </xf>
    <xf numFmtId="0" fontId="1" fillId="0" borderId="11" xfId="53" applyFont="1" applyBorder="1" applyAlignment="1">
      <alignment horizontal="left" wrapText="1"/>
      <protection/>
    </xf>
    <xf numFmtId="0" fontId="1" fillId="0" borderId="20" xfId="53" applyFont="1" applyBorder="1" applyAlignment="1">
      <alignment horizontal="left" wrapText="1"/>
      <protection/>
    </xf>
    <xf numFmtId="0" fontId="1" fillId="0" borderId="17" xfId="53" applyFont="1" applyBorder="1" applyAlignment="1">
      <alignment horizontal="right"/>
      <protection/>
    </xf>
    <xf numFmtId="0" fontId="1" fillId="0" borderId="10" xfId="53" applyFont="1" applyBorder="1" applyAlignment="1">
      <alignment horizontal="right"/>
      <protection/>
    </xf>
    <xf numFmtId="0" fontId="1" fillId="0" borderId="18" xfId="53" applyFont="1" applyBorder="1" applyAlignment="1">
      <alignment horizontal="right"/>
      <protection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1" fontId="11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43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4" fontId="1" fillId="0" borderId="1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17" xfId="61" applyNumberFormat="1" applyFont="1" applyBorder="1" applyAlignment="1">
      <alignment horizontal="center" vertical="center"/>
    </xf>
    <xf numFmtId="2" fontId="2" fillId="0" borderId="10" xfId="61" applyNumberFormat="1" applyFont="1" applyBorder="1" applyAlignment="1">
      <alignment horizontal="center" vertical="center"/>
    </xf>
    <xf numFmtId="2" fontId="2" fillId="0" borderId="18" xfId="61" applyNumberFormat="1" applyFont="1" applyBorder="1" applyAlignment="1">
      <alignment horizontal="center" vertical="center"/>
    </xf>
    <xf numFmtId="2" fontId="2" fillId="0" borderId="10" xfId="61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7" xfId="61" applyNumberFormat="1" applyFont="1" applyBorder="1" applyAlignment="1">
      <alignment horizontal="center" vertical="top"/>
    </xf>
    <xf numFmtId="2" fontId="2" fillId="0" borderId="10" xfId="61" applyNumberFormat="1" applyFont="1" applyBorder="1" applyAlignment="1">
      <alignment horizontal="center" vertical="top"/>
    </xf>
    <xf numFmtId="2" fontId="2" fillId="0" borderId="18" xfId="61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8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72;&#1103;%20&#1087;&#1088;&#1086;&#1075;&#1088;&#1072;&#1084;&#1084;&#1072;\&#1058;&#1054;&#1052;&#1057;&#1050;%20&#1092;&#1072;&#1082;&#1090;%20&#1087;&#1086;%20&#1058;&#1055;_2019-2021&#1075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 2019"/>
      <sheetName val="исход 2020"/>
      <sheetName val="исход 2021"/>
      <sheetName val="факт ЭНТ_2019"/>
      <sheetName val="2015г"/>
      <sheetName val="2016г"/>
      <sheetName val="2015"/>
      <sheetName val="2019г"/>
      <sheetName val="2016"/>
      <sheetName val="2020г"/>
      <sheetName val="2021г"/>
      <sheetName val="2019"/>
      <sheetName val="2020"/>
      <sheetName val="2021"/>
      <sheetName val="прил.1"/>
      <sheetName val="прил.2"/>
      <sheetName val="прил.3"/>
      <sheetName val="среднее за 3 года"/>
      <sheetName val="расчет выпадающих по ф2018"/>
      <sheetName val="расчет выпадающих по ф2021"/>
    </sheetNames>
    <sheetDataSet>
      <sheetData sheetId="10">
        <row r="8">
          <cell r="C8">
            <v>1194</v>
          </cell>
          <cell r="D8">
            <v>12442.3</v>
          </cell>
          <cell r="G8">
            <v>12442.3</v>
          </cell>
          <cell r="J8">
            <v>6554479.25</v>
          </cell>
          <cell r="L8" t="str">
            <v>Временная</v>
          </cell>
          <cell r="Q8" t="str">
            <v>Передвижники </v>
          </cell>
          <cell r="R8">
            <v>0.4</v>
          </cell>
        </row>
        <row r="9">
          <cell r="C9">
            <v>125</v>
          </cell>
          <cell r="D9">
            <v>3112.5</v>
          </cell>
          <cell r="G9">
            <v>3112.5</v>
          </cell>
          <cell r="J9">
            <v>1639633.88</v>
          </cell>
          <cell r="L9" t="str">
            <v>Временная</v>
          </cell>
          <cell r="Q9" t="str">
            <v>от 15 до 150</v>
          </cell>
          <cell r="R9">
            <v>0.4</v>
          </cell>
        </row>
        <row r="10">
          <cell r="C10">
            <v>591</v>
          </cell>
          <cell r="D10">
            <v>6606</v>
          </cell>
          <cell r="G10">
            <v>6606</v>
          </cell>
          <cell r="J10">
            <v>3479974.74</v>
          </cell>
          <cell r="L10" t="str">
            <v>Временная</v>
          </cell>
          <cell r="Q10" t="str">
            <v>Передвижники </v>
          </cell>
          <cell r="R10">
            <v>0.4</v>
          </cell>
        </row>
        <row r="11">
          <cell r="C11">
            <v>1</v>
          </cell>
          <cell r="D11">
            <v>16</v>
          </cell>
          <cell r="G11">
            <v>16</v>
          </cell>
          <cell r="J11">
            <v>7674.24</v>
          </cell>
          <cell r="L11" t="str">
            <v>Временная</v>
          </cell>
          <cell r="Q11" t="str">
            <v>от 15 до 150</v>
          </cell>
          <cell r="R11">
            <v>6</v>
          </cell>
        </row>
        <row r="12">
          <cell r="C12">
            <v>1</v>
          </cell>
          <cell r="D12">
            <v>15</v>
          </cell>
          <cell r="G12">
            <v>15</v>
          </cell>
          <cell r="J12">
            <v>7194.6</v>
          </cell>
          <cell r="L12" t="str">
            <v>Временная</v>
          </cell>
          <cell r="Q12" t="str">
            <v>до 15 кВт</v>
          </cell>
          <cell r="R12">
            <v>0.4</v>
          </cell>
        </row>
        <row r="13">
          <cell r="C13">
            <v>1</v>
          </cell>
          <cell r="D13">
            <v>25</v>
          </cell>
          <cell r="G13">
            <v>25</v>
          </cell>
          <cell r="J13">
            <v>11991</v>
          </cell>
          <cell r="L13" t="str">
            <v>Временная</v>
          </cell>
          <cell r="Q13" t="str">
            <v>от 15 до 150</v>
          </cell>
          <cell r="R13">
            <v>0.4</v>
          </cell>
        </row>
        <row r="14">
          <cell r="C14">
            <v>1</v>
          </cell>
          <cell r="D14">
            <v>30</v>
          </cell>
          <cell r="G14">
            <v>30</v>
          </cell>
          <cell r="J14">
            <v>14389.2</v>
          </cell>
          <cell r="L14" t="str">
            <v>Временная</v>
          </cell>
          <cell r="Q14" t="str">
            <v>от 15 до 150</v>
          </cell>
          <cell r="R14">
            <v>0.4</v>
          </cell>
        </row>
        <row r="15">
          <cell r="C15">
            <v>1</v>
          </cell>
          <cell r="D15">
            <v>4</v>
          </cell>
          <cell r="G15">
            <v>4</v>
          </cell>
          <cell r="J15">
            <v>2107.16</v>
          </cell>
          <cell r="L15" t="str">
            <v>Временная</v>
          </cell>
          <cell r="Q15" t="str">
            <v>до 15 кВт</v>
          </cell>
          <cell r="R15">
            <v>0.4</v>
          </cell>
        </row>
        <row r="16">
          <cell r="C16">
            <v>1</v>
          </cell>
          <cell r="D16">
            <v>150</v>
          </cell>
          <cell r="G16">
            <v>150</v>
          </cell>
          <cell r="J16">
            <v>79018.5</v>
          </cell>
          <cell r="L16" t="str">
            <v>Временная</v>
          </cell>
          <cell r="Q16" t="str">
            <v>от 15 до 150</v>
          </cell>
          <cell r="R16">
            <v>6</v>
          </cell>
        </row>
        <row r="17">
          <cell r="C17">
            <v>1</v>
          </cell>
          <cell r="D17">
            <v>10</v>
          </cell>
          <cell r="G17">
            <v>10</v>
          </cell>
          <cell r="J17">
            <v>5267.9</v>
          </cell>
          <cell r="L17" t="str">
            <v>Временная</v>
          </cell>
          <cell r="Q17" t="str">
            <v>до 15 кВт</v>
          </cell>
          <cell r="R17">
            <v>0.4</v>
          </cell>
        </row>
        <row r="18">
          <cell r="C18">
            <v>1</v>
          </cell>
          <cell r="D18">
            <v>70</v>
          </cell>
          <cell r="G18">
            <v>70</v>
          </cell>
          <cell r="J18">
            <v>36875.3</v>
          </cell>
          <cell r="L18" t="str">
            <v>Временная</v>
          </cell>
          <cell r="Q18" t="str">
            <v>от 15 до 150</v>
          </cell>
          <cell r="R18">
            <v>0.4</v>
          </cell>
        </row>
        <row r="19">
          <cell r="C19">
            <v>1</v>
          </cell>
          <cell r="D19">
            <v>10</v>
          </cell>
          <cell r="G19">
            <v>10</v>
          </cell>
          <cell r="J19">
            <v>458.33</v>
          </cell>
          <cell r="L19" t="str">
            <v>льготные</v>
          </cell>
          <cell r="Q19" t="str">
            <v>льготные</v>
          </cell>
          <cell r="R19">
            <v>0.4</v>
          </cell>
        </row>
        <row r="20">
          <cell r="C20">
            <v>1</v>
          </cell>
          <cell r="D20">
            <v>10</v>
          </cell>
          <cell r="G20">
            <v>10</v>
          </cell>
          <cell r="J20">
            <v>458.33</v>
          </cell>
          <cell r="L20" t="str">
            <v>льготные</v>
          </cell>
          <cell r="Q20" t="str">
            <v>льготные</v>
          </cell>
          <cell r="R20">
            <v>0.4</v>
          </cell>
        </row>
        <row r="21">
          <cell r="C21">
            <v>1</v>
          </cell>
          <cell r="D21">
            <v>5</v>
          </cell>
          <cell r="G21">
            <v>5</v>
          </cell>
          <cell r="J21">
            <v>458.33</v>
          </cell>
          <cell r="L21" t="str">
            <v>льготные</v>
          </cell>
          <cell r="Q21" t="str">
            <v>льготные</v>
          </cell>
          <cell r="R21">
            <v>0.23</v>
          </cell>
        </row>
        <row r="22">
          <cell r="C22">
            <v>1</v>
          </cell>
          <cell r="D22">
            <v>30</v>
          </cell>
          <cell r="G22">
            <v>30</v>
          </cell>
          <cell r="J22">
            <v>15803.7</v>
          </cell>
          <cell r="L22" t="str">
            <v>Временная</v>
          </cell>
          <cell r="Q22" t="str">
            <v>от 15 до 150</v>
          </cell>
          <cell r="R22">
            <v>0.4</v>
          </cell>
        </row>
        <row r="23">
          <cell r="C23">
            <v>1</v>
          </cell>
          <cell r="D23">
            <v>30</v>
          </cell>
          <cell r="G23">
            <v>30</v>
          </cell>
          <cell r="J23">
            <v>15803.7</v>
          </cell>
          <cell r="L23" t="str">
            <v>Временная</v>
          </cell>
          <cell r="Q23" t="str">
            <v>от 15 до 150</v>
          </cell>
          <cell r="R23">
            <v>0.4</v>
          </cell>
        </row>
        <row r="24">
          <cell r="C24">
            <v>1</v>
          </cell>
          <cell r="D24">
            <v>30</v>
          </cell>
          <cell r="G24">
            <v>30</v>
          </cell>
          <cell r="J24">
            <v>15803.7</v>
          </cell>
          <cell r="L24" t="str">
            <v>Временная</v>
          </cell>
          <cell r="Q24" t="str">
            <v>от 15 до 150</v>
          </cell>
          <cell r="R24">
            <v>0.4</v>
          </cell>
        </row>
        <row r="25">
          <cell r="C25">
            <v>1</v>
          </cell>
          <cell r="D25">
            <v>35</v>
          </cell>
          <cell r="G25">
            <v>35</v>
          </cell>
          <cell r="J25">
            <v>18437.65</v>
          </cell>
          <cell r="L25" t="str">
            <v>Временная</v>
          </cell>
          <cell r="Q25" t="str">
            <v>от 15 до 150</v>
          </cell>
          <cell r="R25">
            <v>0.4</v>
          </cell>
        </row>
        <row r="26">
          <cell r="C26">
            <v>1</v>
          </cell>
          <cell r="D26">
            <v>80</v>
          </cell>
          <cell r="G26">
            <v>80</v>
          </cell>
          <cell r="J26">
            <v>42143.2</v>
          </cell>
          <cell r="L26" t="str">
            <v>Временная</v>
          </cell>
          <cell r="Q26" t="str">
            <v>от 15 до 150</v>
          </cell>
          <cell r="R26">
            <v>0.4</v>
          </cell>
        </row>
        <row r="27">
          <cell r="C27">
            <v>1</v>
          </cell>
          <cell r="D27">
            <v>15</v>
          </cell>
          <cell r="G27">
            <v>15</v>
          </cell>
          <cell r="J27">
            <v>7194.6</v>
          </cell>
          <cell r="L27" t="str">
            <v>Временная</v>
          </cell>
          <cell r="Q27" t="str">
            <v>до 15 кВт</v>
          </cell>
          <cell r="R27">
            <v>0.4</v>
          </cell>
        </row>
        <row r="28">
          <cell r="C28">
            <v>1</v>
          </cell>
          <cell r="D28">
            <v>6</v>
          </cell>
          <cell r="G28">
            <v>6</v>
          </cell>
          <cell r="J28">
            <v>458.33</v>
          </cell>
          <cell r="L28" t="str">
            <v>льготные</v>
          </cell>
          <cell r="Q28" t="str">
            <v>льготные</v>
          </cell>
          <cell r="R28">
            <v>0.4</v>
          </cell>
        </row>
        <row r="29">
          <cell r="C29">
            <v>1</v>
          </cell>
          <cell r="D29">
            <v>15</v>
          </cell>
          <cell r="G29">
            <v>15</v>
          </cell>
          <cell r="J29">
            <v>7194.6</v>
          </cell>
          <cell r="L29" t="str">
            <v>Временная</v>
          </cell>
          <cell r="Q29" t="str">
            <v>до 15 кВт</v>
          </cell>
          <cell r="R29">
            <v>0.4</v>
          </cell>
        </row>
        <row r="30">
          <cell r="C30">
            <v>1</v>
          </cell>
          <cell r="D30">
            <v>15</v>
          </cell>
          <cell r="G30">
            <v>15</v>
          </cell>
          <cell r="J30">
            <v>7194.6</v>
          </cell>
          <cell r="L30" t="str">
            <v>Временная</v>
          </cell>
          <cell r="Q30" t="str">
            <v>до 15 кВт</v>
          </cell>
          <cell r="R30">
            <v>0.4</v>
          </cell>
        </row>
        <row r="31">
          <cell r="C31">
            <v>1</v>
          </cell>
          <cell r="D31">
            <v>60</v>
          </cell>
          <cell r="G31">
            <v>60</v>
          </cell>
          <cell r="J31">
            <v>28778.4</v>
          </cell>
          <cell r="L31" t="str">
            <v>Временная</v>
          </cell>
          <cell r="Q31" t="str">
            <v>от 15 до 150</v>
          </cell>
          <cell r="R31">
            <v>0.4</v>
          </cell>
        </row>
        <row r="32">
          <cell r="C32">
            <v>1</v>
          </cell>
          <cell r="D32">
            <v>12</v>
          </cell>
          <cell r="G32">
            <v>12</v>
          </cell>
          <cell r="J32">
            <v>6321.48</v>
          </cell>
          <cell r="L32" t="str">
            <v>Временная</v>
          </cell>
          <cell r="Q32" t="str">
            <v>до 15 кВт</v>
          </cell>
          <cell r="R32">
            <v>0.4</v>
          </cell>
        </row>
        <row r="33">
          <cell r="C33">
            <v>1</v>
          </cell>
          <cell r="D33">
            <v>25</v>
          </cell>
          <cell r="G33">
            <v>25</v>
          </cell>
          <cell r="J33">
            <v>13169.75</v>
          </cell>
          <cell r="L33" t="str">
            <v>Временная</v>
          </cell>
          <cell r="Q33" t="str">
            <v>от 15 до 150</v>
          </cell>
          <cell r="R33">
            <v>0.4</v>
          </cell>
        </row>
        <row r="34">
          <cell r="C34">
            <v>1</v>
          </cell>
          <cell r="D34">
            <v>15</v>
          </cell>
          <cell r="G34">
            <v>15</v>
          </cell>
          <cell r="J34">
            <v>7901.85</v>
          </cell>
          <cell r="L34" t="str">
            <v>Временная</v>
          </cell>
          <cell r="Q34" t="str">
            <v>до 15 кВт</v>
          </cell>
          <cell r="R34">
            <v>0.4</v>
          </cell>
        </row>
        <row r="35">
          <cell r="C35">
            <v>1</v>
          </cell>
          <cell r="D35">
            <v>45</v>
          </cell>
          <cell r="G35">
            <v>45</v>
          </cell>
          <cell r="J35">
            <v>23705.55</v>
          </cell>
          <cell r="L35" t="str">
            <v>Временная</v>
          </cell>
          <cell r="Q35" t="str">
            <v>от 15 до 150</v>
          </cell>
          <cell r="R35">
            <v>0.4</v>
          </cell>
        </row>
        <row r="36">
          <cell r="C36">
            <v>1</v>
          </cell>
          <cell r="D36">
            <v>30</v>
          </cell>
          <cell r="G36">
            <v>30</v>
          </cell>
          <cell r="J36">
            <v>15803.7</v>
          </cell>
          <cell r="L36" t="str">
            <v>Временная</v>
          </cell>
          <cell r="Q36" t="str">
            <v>от 15 до 150</v>
          </cell>
          <cell r="R36">
            <v>0.4</v>
          </cell>
        </row>
        <row r="37">
          <cell r="C37">
            <v>1</v>
          </cell>
          <cell r="D37">
            <v>50</v>
          </cell>
          <cell r="G37">
            <v>50</v>
          </cell>
          <cell r="J37">
            <v>26339.5</v>
          </cell>
          <cell r="L37" t="str">
            <v>Временная</v>
          </cell>
          <cell r="Q37" t="str">
            <v>от 15 до 150</v>
          </cell>
          <cell r="R37">
            <v>0.4</v>
          </cell>
        </row>
        <row r="38">
          <cell r="C38">
            <v>1</v>
          </cell>
          <cell r="D38">
            <v>40</v>
          </cell>
          <cell r="G38">
            <v>40</v>
          </cell>
          <cell r="J38">
            <v>21071.6</v>
          </cell>
          <cell r="L38" t="str">
            <v>Временная</v>
          </cell>
          <cell r="Q38" t="str">
            <v>от 15 до 150</v>
          </cell>
          <cell r="R38">
            <v>0.4</v>
          </cell>
        </row>
        <row r="39">
          <cell r="C39">
            <v>1</v>
          </cell>
          <cell r="D39">
            <v>16</v>
          </cell>
          <cell r="G39">
            <v>16</v>
          </cell>
          <cell r="J39">
            <v>8428.64</v>
          </cell>
          <cell r="L39" t="str">
            <v>Временная</v>
          </cell>
          <cell r="Q39" t="str">
            <v>от 15 до 150</v>
          </cell>
          <cell r="R39">
            <v>0.4</v>
          </cell>
        </row>
        <row r="40">
          <cell r="C40">
            <v>1</v>
          </cell>
          <cell r="D40">
            <v>40</v>
          </cell>
          <cell r="G40">
            <v>40</v>
          </cell>
          <cell r="J40">
            <v>21071.6</v>
          </cell>
          <cell r="L40" t="str">
            <v>Временная</v>
          </cell>
          <cell r="Q40" t="str">
            <v>от 15 до 150</v>
          </cell>
          <cell r="R40">
            <v>0.4</v>
          </cell>
        </row>
        <row r="41">
          <cell r="C41">
            <v>1</v>
          </cell>
          <cell r="D41">
            <v>100</v>
          </cell>
          <cell r="G41">
            <v>100</v>
          </cell>
          <cell r="J41">
            <v>52679</v>
          </cell>
          <cell r="L41" t="str">
            <v>Временная</v>
          </cell>
          <cell r="Q41" t="str">
            <v>от 15 до 150</v>
          </cell>
          <cell r="R41">
            <v>0.4</v>
          </cell>
        </row>
        <row r="42">
          <cell r="C42">
            <v>1</v>
          </cell>
          <cell r="D42">
            <v>30</v>
          </cell>
          <cell r="G42">
            <v>30</v>
          </cell>
          <cell r="J42">
            <v>15803.7</v>
          </cell>
          <cell r="L42" t="str">
            <v>Временная</v>
          </cell>
          <cell r="Q42" t="str">
            <v>от 15 до 150</v>
          </cell>
          <cell r="R42">
            <v>0.4</v>
          </cell>
        </row>
        <row r="43">
          <cell r="C43">
            <v>1</v>
          </cell>
          <cell r="D43">
            <v>80</v>
          </cell>
          <cell r="G43">
            <v>80</v>
          </cell>
          <cell r="J43">
            <v>42143.2</v>
          </cell>
          <cell r="L43" t="str">
            <v>Временная</v>
          </cell>
          <cell r="Q43" t="str">
            <v>от 15 до 150</v>
          </cell>
          <cell r="R43">
            <v>0.4</v>
          </cell>
        </row>
        <row r="44">
          <cell r="C44">
            <v>1</v>
          </cell>
          <cell r="D44">
            <v>6</v>
          </cell>
          <cell r="G44">
            <v>6</v>
          </cell>
          <cell r="J44">
            <v>458.33</v>
          </cell>
          <cell r="L44" t="str">
            <v>льготные</v>
          </cell>
          <cell r="Q44" t="str">
            <v>льготные</v>
          </cell>
          <cell r="R44">
            <v>0.4</v>
          </cell>
        </row>
        <row r="45">
          <cell r="C45">
            <v>1</v>
          </cell>
          <cell r="D45">
            <v>40</v>
          </cell>
          <cell r="G45">
            <v>40</v>
          </cell>
          <cell r="J45">
            <v>21071.6</v>
          </cell>
          <cell r="L45" t="str">
            <v>Временная</v>
          </cell>
          <cell r="Q45" t="str">
            <v>от 15 до 150</v>
          </cell>
          <cell r="R45">
            <v>0.4</v>
          </cell>
        </row>
        <row r="46">
          <cell r="C46">
            <v>1</v>
          </cell>
          <cell r="D46">
            <v>12</v>
          </cell>
          <cell r="G46">
            <v>12</v>
          </cell>
          <cell r="J46">
            <v>6321.48</v>
          </cell>
          <cell r="L46" t="str">
            <v>Временная</v>
          </cell>
          <cell r="Q46" t="str">
            <v>до 15 кВт</v>
          </cell>
          <cell r="R46">
            <v>0.4</v>
          </cell>
        </row>
        <row r="47">
          <cell r="C47">
            <v>1</v>
          </cell>
          <cell r="D47">
            <v>13</v>
          </cell>
          <cell r="G47">
            <v>13</v>
          </cell>
          <cell r="J47">
            <v>6848.27</v>
          </cell>
          <cell r="L47" t="str">
            <v>Временная</v>
          </cell>
          <cell r="Q47" t="str">
            <v>до 15 кВт</v>
          </cell>
          <cell r="R47">
            <v>0.4</v>
          </cell>
        </row>
        <row r="48">
          <cell r="C48">
            <v>1</v>
          </cell>
          <cell r="D48">
            <v>12</v>
          </cell>
          <cell r="G48">
            <v>12</v>
          </cell>
          <cell r="J48">
            <v>6321.48</v>
          </cell>
          <cell r="L48" t="str">
            <v>Временная</v>
          </cell>
          <cell r="Q48" t="str">
            <v>до 15 кВт</v>
          </cell>
          <cell r="R48">
            <v>0.4</v>
          </cell>
        </row>
        <row r="49">
          <cell r="C49">
            <v>1</v>
          </cell>
          <cell r="D49">
            <v>70</v>
          </cell>
          <cell r="G49">
            <v>70</v>
          </cell>
          <cell r="J49">
            <v>36875.3</v>
          </cell>
          <cell r="L49" t="str">
            <v>Временная</v>
          </cell>
          <cell r="Q49" t="str">
            <v>от 15 до 150</v>
          </cell>
          <cell r="R49">
            <v>0.4</v>
          </cell>
        </row>
        <row r="50">
          <cell r="C50">
            <v>1</v>
          </cell>
          <cell r="D50">
            <v>20</v>
          </cell>
          <cell r="G50">
            <v>20</v>
          </cell>
          <cell r="J50">
            <v>10535.8</v>
          </cell>
          <cell r="L50" t="str">
            <v>Временная</v>
          </cell>
          <cell r="Q50" t="str">
            <v>от 15 до 150</v>
          </cell>
          <cell r="R50">
            <v>0.4</v>
          </cell>
        </row>
        <row r="51">
          <cell r="C51">
            <v>1</v>
          </cell>
          <cell r="D51">
            <v>75</v>
          </cell>
          <cell r="G51">
            <v>75</v>
          </cell>
          <cell r="J51">
            <v>39509.25</v>
          </cell>
          <cell r="L51" t="str">
            <v>Временная</v>
          </cell>
          <cell r="Q51" t="str">
            <v>от 15 до 150</v>
          </cell>
          <cell r="R51">
            <v>0.4</v>
          </cell>
        </row>
        <row r="52">
          <cell r="C52">
            <v>1</v>
          </cell>
          <cell r="D52">
            <v>30</v>
          </cell>
          <cell r="G52">
            <v>30</v>
          </cell>
          <cell r="J52">
            <v>15803.7</v>
          </cell>
          <cell r="L52" t="str">
            <v>Временная</v>
          </cell>
          <cell r="Q52" t="str">
            <v>от 15 до 150</v>
          </cell>
          <cell r="R52">
            <v>0.4</v>
          </cell>
        </row>
        <row r="53">
          <cell r="C53">
            <v>1</v>
          </cell>
          <cell r="D53">
            <v>25</v>
          </cell>
          <cell r="G53">
            <v>25</v>
          </cell>
          <cell r="J53">
            <v>13169.75</v>
          </cell>
          <cell r="L53" t="str">
            <v>Временная</v>
          </cell>
          <cell r="Q53" t="str">
            <v>от 15 до 150</v>
          </cell>
          <cell r="R53">
            <v>0.4</v>
          </cell>
        </row>
        <row r="54">
          <cell r="C54">
            <v>1</v>
          </cell>
          <cell r="D54">
            <v>100</v>
          </cell>
          <cell r="G54">
            <v>100</v>
          </cell>
          <cell r="J54">
            <v>52679</v>
          </cell>
          <cell r="L54" t="str">
            <v>Временная</v>
          </cell>
          <cell r="Q54" t="str">
            <v>от 15 до 150</v>
          </cell>
          <cell r="R54">
            <v>0.4</v>
          </cell>
        </row>
        <row r="55">
          <cell r="C55">
            <v>1</v>
          </cell>
          <cell r="D55">
            <v>40</v>
          </cell>
          <cell r="G55">
            <v>40</v>
          </cell>
          <cell r="J55">
            <v>21071.6</v>
          </cell>
          <cell r="L55" t="str">
            <v>Временная</v>
          </cell>
          <cell r="Q55" t="str">
            <v>от 15 до 150</v>
          </cell>
          <cell r="R55">
            <v>0.4</v>
          </cell>
        </row>
        <row r="56">
          <cell r="C56">
            <v>1</v>
          </cell>
          <cell r="D56">
            <v>20</v>
          </cell>
          <cell r="G56">
            <v>20</v>
          </cell>
          <cell r="J56">
            <v>10535.8</v>
          </cell>
          <cell r="L56" t="str">
            <v>Временная</v>
          </cell>
          <cell r="Q56" t="str">
            <v>от 15 до 150</v>
          </cell>
          <cell r="R56">
            <v>0.4</v>
          </cell>
        </row>
        <row r="57">
          <cell r="C57">
            <v>1</v>
          </cell>
          <cell r="D57">
            <v>200</v>
          </cell>
          <cell r="G57">
            <v>200</v>
          </cell>
          <cell r="J57">
            <v>95928</v>
          </cell>
          <cell r="L57" t="str">
            <v>Временная</v>
          </cell>
          <cell r="Q57" t="str">
            <v>от 150 до 670</v>
          </cell>
          <cell r="R57">
            <v>6</v>
          </cell>
        </row>
        <row r="58">
          <cell r="C58">
            <v>1</v>
          </cell>
          <cell r="D58">
            <v>40</v>
          </cell>
          <cell r="G58">
            <v>40</v>
          </cell>
          <cell r="J58">
            <v>21071.6</v>
          </cell>
          <cell r="L58" t="str">
            <v>Временная</v>
          </cell>
          <cell r="Q58" t="str">
            <v>от 15 до 150</v>
          </cell>
          <cell r="R58">
            <v>0.4</v>
          </cell>
        </row>
        <row r="59">
          <cell r="C59">
            <v>1</v>
          </cell>
          <cell r="D59">
            <v>6</v>
          </cell>
          <cell r="G59">
            <v>6</v>
          </cell>
          <cell r="J59">
            <v>458.33</v>
          </cell>
          <cell r="L59" t="str">
            <v>льготные</v>
          </cell>
          <cell r="Q59" t="str">
            <v>льготные</v>
          </cell>
          <cell r="R59">
            <v>0.4</v>
          </cell>
        </row>
        <row r="60">
          <cell r="C60">
            <v>1</v>
          </cell>
          <cell r="D60">
            <v>10</v>
          </cell>
          <cell r="G60">
            <v>10</v>
          </cell>
          <cell r="J60">
            <v>5267.9</v>
          </cell>
          <cell r="L60" t="str">
            <v>Временная</v>
          </cell>
          <cell r="Q60" t="str">
            <v>до 15 кВт</v>
          </cell>
          <cell r="R60">
            <v>0.4</v>
          </cell>
        </row>
        <row r="61">
          <cell r="C61">
            <v>1</v>
          </cell>
          <cell r="D61">
            <v>35</v>
          </cell>
          <cell r="G61">
            <v>35</v>
          </cell>
          <cell r="J61">
            <v>18437.65</v>
          </cell>
          <cell r="L61" t="str">
            <v>Временная</v>
          </cell>
          <cell r="Q61" t="str">
            <v>от 15 до 150</v>
          </cell>
          <cell r="R61">
            <v>0.4</v>
          </cell>
        </row>
        <row r="62">
          <cell r="C62">
            <v>1</v>
          </cell>
          <cell r="D62">
            <v>50</v>
          </cell>
          <cell r="G62">
            <v>50</v>
          </cell>
          <cell r="J62">
            <v>26339.5</v>
          </cell>
          <cell r="L62" t="str">
            <v>Временная</v>
          </cell>
          <cell r="Q62" t="str">
            <v>от 15 до 150</v>
          </cell>
          <cell r="R62">
            <v>0.4</v>
          </cell>
        </row>
        <row r="63">
          <cell r="C63">
            <v>1</v>
          </cell>
          <cell r="D63">
            <v>25</v>
          </cell>
          <cell r="G63">
            <v>25</v>
          </cell>
          <cell r="J63">
            <v>13169.75</v>
          </cell>
          <cell r="L63" t="str">
            <v>Временная</v>
          </cell>
          <cell r="Q63" t="str">
            <v>от 15 до 150</v>
          </cell>
          <cell r="R63">
            <v>0.4</v>
          </cell>
        </row>
        <row r="64">
          <cell r="C64">
            <v>1</v>
          </cell>
          <cell r="D64">
            <v>50</v>
          </cell>
          <cell r="G64">
            <v>50</v>
          </cell>
          <cell r="J64">
            <v>26339.5</v>
          </cell>
          <cell r="L64" t="str">
            <v>Временная</v>
          </cell>
          <cell r="Q64" t="str">
            <v>от 15 до 150</v>
          </cell>
          <cell r="R64">
            <v>0.4</v>
          </cell>
        </row>
        <row r="65">
          <cell r="C65">
            <v>1</v>
          </cell>
          <cell r="D65">
            <v>6</v>
          </cell>
          <cell r="G65">
            <v>6</v>
          </cell>
          <cell r="J65">
            <v>458.33</v>
          </cell>
          <cell r="L65" t="str">
            <v>льготные</v>
          </cell>
          <cell r="Q65" t="str">
            <v>льготные</v>
          </cell>
          <cell r="R65">
            <v>0.4</v>
          </cell>
        </row>
        <row r="66">
          <cell r="C66">
            <v>1</v>
          </cell>
          <cell r="D66">
            <v>10</v>
          </cell>
          <cell r="G66">
            <v>10</v>
          </cell>
          <cell r="J66">
            <v>5267.9</v>
          </cell>
          <cell r="L66" t="str">
            <v>Временная</v>
          </cell>
          <cell r="Q66" t="str">
            <v>до 15 кВт</v>
          </cell>
          <cell r="R66">
            <v>0.4</v>
          </cell>
        </row>
        <row r="67">
          <cell r="C67">
            <v>1</v>
          </cell>
          <cell r="D67">
            <v>25</v>
          </cell>
          <cell r="G67">
            <v>25</v>
          </cell>
          <cell r="J67">
            <v>13169.75</v>
          </cell>
          <cell r="L67" t="str">
            <v>Временная</v>
          </cell>
          <cell r="Q67" t="str">
            <v>от 15 до 150</v>
          </cell>
          <cell r="R67">
            <v>0.4</v>
          </cell>
        </row>
        <row r="68">
          <cell r="C68">
            <v>1</v>
          </cell>
          <cell r="D68">
            <v>15</v>
          </cell>
          <cell r="G68">
            <v>15</v>
          </cell>
          <cell r="J68">
            <v>6557.25</v>
          </cell>
          <cell r="L68" t="str">
            <v>постоянное</v>
          </cell>
          <cell r="Q68" t="str">
            <v>до 15 кВт</v>
          </cell>
          <cell r="R68">
            <v>0.4</v>
          </cell>
        </row>
        <row r="69">
          <cell r="C69">
            <v>1</v>
          </cell>
          <cell r="D69">
            <v>30</v>
          </cell>
          <cell r="G69">
            <v>30</v>
          </cell>
          <cell r="J69">
            <v>15803.7</v>
          </cell>
          <cell r="L69" t="str">
            <v>Временная</v>
          </cell>
          <cell r="Q69" t="str">
            <v>от 15 до 150</v>
          </cell>
          <cell r="R69">
            <v>0.4</v>
          </cell>
        </row>
        <row r="70">
          <cell r="C70">
            <v>1</v>
          </cell>
          <cell r="D70">
            <v>5</v>
          </cell>
          <cell r="G70">
            <v>5</v>
          </cell>
          <cell r="J70">
            <v>2633.95</v>
          </cell>
          <cell r="L70" t="str">
            <v>Временная</v>
          </cell>
          <cell r="Q70" t="str">
            <v>до 15 кВт</v>
          </cell>
          <cell r="R70">
            <v>0.4</v>
          </cell>
        </row>
        <row r="71">
          <cell r="C71">
            <v>1</v>
          </cell>
          <cell r="D71">
            <v>50</v>
          </cell>
          <cell r="G71">
            <v>50</v>
          </cell>
          <cell r="J71">
            <v>26339.5</v>
          </cell>
          <cell r="L71" t="str">
            <v>Временная</v>
          </cell>
          <cell r="Q71" t="str">
            <v>от 15 до 150</v>
          </cell>
          <cell r="R71">
            <v>0.4</v>
          </cell>
        </row>
        <row r="72">
          <cell r="C72">
            <v>1</v>
          </cell>
          <cell r="D72">
            <v>4</v>
          </cell>
          <cell r="G72">
            <v>4</v>
          </cell>
          <cell r="J72">
            <v>2107.16</v>
          </cell>
          <cell r="L72" t="str">
            <v>Временная</v>
          </cell>
          <cell r="Q72" t="str">
            <v>до 15 кВт</v>
          </cell>
          <cell r="R72">
            <v>0.4</v>
          </cell>
        </row>
        <row r="73">
          <cell r="C73">
            <v>1</v>
          </cell>
          <cell r="D73">
            <v>6.6</v>
          </cell>
          <cell r="G73">
            <v>6.6</v>
          </cell>
          <cell r="J73">
            <v>3476.81</v>
          </cell>
          <cell r="L73" t="str">
            <v>Временная</v>
          </cell>
          <cell r="Q73" t="str">
            <v>до 15 кВт</v>
          </cell>
          <cell r="R73">
            <v>0.4</v>
          </cell>
        </row>
        <row r="74">
          <cell r="C74">
            <v>1</v>
          </cell>
          <cell r="D74">
            <v>10</v>
          </cell>
          <cell r="G74">
            <v>10</v>
          </cell>
          <cell r="J74">
            <v>5267.9</v>
          </cell>
          <cell r="L74" t="str">
            <v>Временная</v>
          </cell>
          <cell r="Q74" t="str">
            <v>до 15 кВт</v>
          </cell>
          <cell r="R74">
            <v>0.4</v>
          </cell>
        </row>
        <row r="75">
          <cell r="C75">
            <v>1</v>
          </cell>
          <cell r="D75">
            <v>15</v>
          </cell>
          <cell r="G75">
            <v>15</v>
          </cell>
          <cell r="J75">
            <v>7901.85</v>
          </cell>
          <cell r="L75" t="str">
            <v>Временная</v>
          </cell>
          <cell r="Q75" t="str">
            <v>до 15 кВт</v>
          </cell>
          <cell r="R75">
            <v>0.4</v>
          </cell>
        </row>
        <row r="76">
          <cell r="C76">
            <v>1</v>
          </cell>
          <cell r="D76">
            <v>15</v>
          </cell>
          <cell r="G76">
            <v>15</v>
          </cell>
          <cell r="J76">
            <v>7901.85</v>
          </cell>
          <cell r="L76" t="str">
            <v>Временная</v>
          </cell>
          <cell r="Q76" t="str">
            <v>до 15 кВт</v>
          </cell>
          <cell r="R76">
            <v>0.4</v>
          </cell>
        </row>
        <row r="77">
          <cell r="C77">
            <v>1</v>
          </cell>
          <cell r="D77">
            <v>30</v>
          </cell>
          <cell r="G77">
            <v>30</v>
          </cell>
          <cell r="J77">
            <v>15803.7</v>
          </cell>
          <cell r="L77" t="str">
            <v>Временная</v>
          </cell>
          <cell r="Q77" t="str">
            <v>от 15 до 150</v>
          </cell>
          <cell r="R77">
            <v>0.4</v>
          </cell>
        </row>
        <row r="78">
          <cell r="C78">
            <v>1</v>
          </cell>
          <cell r="D78">
            <v>30</v>
          </cell>
          <cell r="G78">
            <v>30</v>
          </cell>
          <cell r="J78">
            <v>15803.7</v>
          </cell>
          <cell r="L78" t="str">
            <v>Временная</v>
          </cell>
          <cell r="Q78" t="str">
            <v>от 15 до 150</v>
          </cell>
          <cell r="R78">
            <v>0.4</v>
          </cell>
        </row>
        <row r="79">
          <cell r="C79">
            <v>1</v>
          </cell>
          <cell r="D79">
            <v>16</v>
          </cell>
          <cell r="G79">
            <v>16</v>
          </cell>
          <cell r="J79">
            <v>8428.64</v>
          </cell>
          <cell r="L79" t="str">
            <v>Временная</v>
          </cell>
          <cell r="Q79" t="str">
            <v>от 15 до 150</v>
          </cell>
          <cell r="R79">
            <v>0.4</v>
          </cell>
        </row>
        <row r="80">
          <cell r="C80">
            <v>1</v>
          </cell>
          <cell r="D80">
            <v>24</v>
          </cell>
          <cell r="G80">
            <v>24</v>
          </cell>
          <cell r="J80">
            <v>12642.96</v>
          </cell>
          <cell r="L80" t="str">
            <v>Временная</v>
          </cell>
          <cell r="Q80" t="str">
            <v>от 15 до 150</v>
          </cell>
          <cell r="R80">
            <v>0.4</v>
          </cell>
        </row>
        <row r="81">
          <cell r="C81">
            <v>1</v>
          </cell>
          <cell r="D81">
            <v>10</v>
          </cell>
          <cell r="G81">
            <v>10</v>
          </cell>
          <cell r="J81">
            <v>458.33</v>
          </cell>
          <cell r="L81" t="str">
            <v>льготные</v>
          </cell>
          <cell r="Q81" t="str">
            <v>льготные</v>
          </cell>
          <cell r="R81">
            <v>0.4</v>
          </cell>
        </row>
        <row r="82">
          <cell r="C82">
            <v>1</v>
          </cell>
          <cell r="D82">
            <v>6</v>
          </cell>
          <cell r="G82">
            <v>6</v>
          </cell>
          <cell r="J82">
            <v>458.33</v>
          </cell>
          <cell r="L82" t="str">
            <v>льготные</v>
          </cell>
          <cell r="Q82" t="str">
            <v>льготные</v>
          </cell>
          <cell r="R82">
            <v>0.4</v>
          </cell>
        </row>
        <row r="83">
          <cell r="C83">
            <v>1</v>
          </cell>
          <cell r="D83">
            <v>6</v>
          </cell>
          <cell r="G83">
            <v>6</v>
          </cell>
          <cell r="J83">
            <v>458.33</v>
          </cell>
          <cell r="L83" t="str">
            <v>льготные</v>
          </cell>
          <cell r="Q83" t="str">
            <v>льготные</v>
          </cell>
          <cell r="R83">
            <v>0.4</v>
          </cell>
        </row>
        <row r="84">
          <cell r="C84">
            <v>1</v>
          </cell>
          <cell r="D84">
            <v>6</v>
          </cell>
          <cell r="G84">
            <v>6</v>
          </cell>
          <cell r="J84">
            <v>458.33</v>
          </cell>
          <cell r="L84" t="str">
            <v>льготные</v>
          </cell>
          <cell r="Q84" t="str">
            <v>льготные</v>
          </cell>
          <cell r="R84">
            <v>0.4</v>
          </cell>
        </row>
        <row r="85">
          <cell r="C85">
            <v>1</v>
          </cell>
          <cell r="D85">
            <v>50</v>
          </cell>
          <cell r="G85">
            <v>50</v>
          </cell>
          <cell r="J85">
            <v>26339.5</v>
          </cell>
          <cell r="L85" t="str">
            <v>Временная</v>
          </cell>
          <cell r="Q85" t="str">
            <v>от 15 до 150</v>
          </cell>
          <cell r="R85">
            <v>0.4</v>
          </cell>
        </row>
        <row r="86">
          <cell r="C86">
            <v>1</v>
          </cell>
          <cell r="D86">
            <v>50</v>
          </cell>
          <cell r="G86">
            <v>50</v>
          </cell>
          <cell r="J86">
            <v>26339.5</v>
          </cell>
          <cell r="L86" t="str">
            <v>Временная</v>
          </cell>
          <cell r="Q86" t="str">
            <v>от 15 до 150</v>
          </cell>
          <cell r="R86">
            <v>0.4</v>
          </cell>
        </row>
        <row r="87">
          <cell r="C87">
            <v>1</v>
          </cell>
          <cell r="D87">
            <v>10</v>
          </cell>
          <cell r="G87">
            <v>10</v>
          </cell>
          <cell r="J87">
            <v>5267.9</v>
          </cell>
          <cell r="L87" t="str">
            <v>Временная</v>
          </cell>
          <cell r="Q87" t="str">
            <v>до 15 кВт</v>
          </cell>
          <cell r="R87">
            <v>0.4</v>
          </cell>
        </row>
        <row r="88">
          <cell r="C88">
            <v>1</v>
          </cell>
          <cell r="D88">
            <v>150</v>
          </cell>
          <cell r="G88">
            <v>150</v>
          </cell>
          <cell r="J88">
            <v>79018.5</v>
          </cell>
          <cell r="L88" t="str">
            <v>Временная</v>
          </cell>
          <cell r="Q88" t="str">
            <v>от 15 до 150</v>
          </cell>
          <cell r="R88">
            <v>6</v>
          </cell>
        </row>
        <row r="89">
          <cell r="C89">
            <v>1</v>
          </cell>
          <cell r="D89">
            <v>16</v>
          </cell>
          <cell r="G89">
            <v>16</v>
          </cell>
          <cell r="J89">
            <v>8428.64</v>
          </cell>
          <cell r="L89" t="str">
            <v>Временная</v>
          </cell>
          <cell r="Q89" t="str">
            <v>от 15 до 150</v>
          </cell>
          <cell r="R89">
            <v>6</v>
          </cell>
        </row>
        <row r="90">
          <cell r="C90">
            <v>1</v>
          </cell>
          <cell r="D90">
            <v>146</v>
          </cell>
          <cell r="G90">
            <v>146</v>
          </cell>
          <cell r="J90">
            <v>76911.34</v>
          </cell>
          <cell r="L90" t="str">
            <v>Временная</v>
          </cell>
          <cell r="Q90" t="str">
            <v>от 15 до 150</v>
          </cell>
          <cell r="R90">
            <v>6</v>
          </cell>
        </row>
        <row r="91">
          <cell r="C91">
            <v>1</v>
          </cell>
          <cell r="D91">
            <v>450</v>
          </cell>
          <cell r="G91">
            <v>450</v>
          </cell>
          <cell r="J91">
            <v>237055.5</v>
          </cell>
          <cell r="L91" t="str">
            <v>Временная</v>
          </cell>
          <cell r="Q91" t="str">
            <v>от 150 до 670</v>
          </cell>
          <cell r="R91">
            <v>6</v>
          </cell>
        </row>
        <row r="92">
          <cell r="C92">
            <v>1</v>
          </cell>
          <cell r="D92">
            <v>146</v>
          </cell>
          <cell r="G92">
            <v>146</v>
          </cell>
          <cell r="J92">
            <v>76911.34</v>
          </cell>
          <cell r="L92" t="str">
            <v>Временная</v>
          </cell>
          <cell r="Q92" t="str">
            <v>от 15 до 150</v>
          </cell>
          <cell r="R92">
            <v>6</v>
          </cell>
        </row>
        <row r="93">
          <cell r="C93">
            <v>1</v>
          </cell>
          <cell r="D93">
            <v>50</v>
          </cell>
          <cell r="G93">
            <v>50</v>
          </cell>
          <cell r="J93">
            <v>26339.5</v>
          </cell>
          <cell r="L93" t="str">
            <v>Временная</v>
          </cell>
          <cell r="Q93" t="str">
            <v>от 15 до 150</v>
          </cell>
          <cell r="R93">
            <v>0.4</v>
          </cell>
        </row>
        <row r="94">
          <cell r="C94">
            <v>1</v>
          </cell>
          <cell r="D94">
            <v>5</v>
          </cell>
          <cell r="G94">
            <v>5</v>
          </cell>
          <cell r="J94">
            <v>2633.95</v>
          </cell>
          <cell r="L94" t="str">
            <v>Временная</v>
          </cell>
          <cell r="Q94" t="str">
            <v>до 15 кВт</v>
          </cell>
          <cell r="R94">
            <v>0.4</v>
          </cell>
        </row>
        <row r="95">
          <cell r="C95">
            <v>1</v>
          </cell>
          <cell r="D95">
            <v>50</v>
          </cell>
          <cell r="G95">
            <v>50</v>
          </cell>
          <cell r="J95">
            <v>26339.5</v>
          </cell>
          <cell r="L95" t="str">
            <v>Временная</v>
          </cell>
          <cell r="Q95" t="str">
            <v>от 15 до 150</v>
          </cell>
          <cell r="R95">
            <v>0.4</v>
          </cell>
        </row>
        <row r="96">
          <cell r="C96">
            <v>1</v>
          </cell>
          <cell r="D96">
            <v>14.9</v>
          </cell>
          <cell r="G96">
            <v>14.9</v>
          </cell>
          <cell r="J96">
            <v>7849.17</v>
          </cell>
          <cell r="L96" t="str">
            <v>Временная</v>
          </cell>
          <cell r="Q96" t="str">
            <v>до 15 кВт</v>
          </cell>
          <cell r="R96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0"/>
  <sheetViews>
    <sheetView zoomScale="80" zoomScaleNormal="80" zoomScalePageLayoutView="0" workbookViewId="0" topLeftCell="A1">
      <pane xSplit="41" ySplit="23" topLeftCell="AP93" activePane="bottomRight" state="frozen"/>
      <selection pane="topLeft" activeCell="A1" sqref="A1"/>
      <selection pane="topRight" activeCell="AP1" sqref="AP1"/>
      <selection pane="bottomLeft" activeCell="A24" sqref="A24"/>
      <selection pane="bottomRight" activeCell="AO114" sqref="AO114"/>
    </sheetView>
  </sheetViews>
  <sheetFormatPr defaultColWidth="1.37890625" defaultRowHeight="12.75"/>
  <cols>
    <col min="1" max="40" width="2.00390625" style="13" customWidth="1"/>
    <col min="41" max="41" width="23.125" style="13" customWidth="1"/>
    <col min="42" max="99" width="2.00390625" style="13" customWidth="1"/>
    <col min="100" max="16384" width="1.37890625" style="13" customWidth="1"/>
  </cols>
  <sheetData>
    <row r="1" spans="97:99" s="10" customFormat="1" ht="12.75">
      <c r="CS1" s="11"/>
      <c r="CT1" s="11"/>
      <c r="CU1" s="11" t="s">
        <v>47</v>
      </c>
    </row>
    <row r="2" spans="97:99" s="10" customFormat="1" ht="12.75">
      <c r="CS2" s="11"/>
      <c r="CT2" s="11"/>
      <c r="CU2" s="11" t="s">
        <v>48</v>
      </c>
    </row>
    <row r="3" spans="97:99" s="10" customFormat="1" ht="12.75">
      <c r="CS3" s="11"/>
      <c r="CT3" s="11"/>
      <c r="CU3" s="11" t="s">
        <v>49</v>
      </c>
    </row>
    <row r="4" spans="97:99" s="10" customFormat="1" ht="12.75">
      <c r="CS4" s="11"/>
      <c r="CT4" s="11"/>
      <c r="CU4" s="11" t="s">
        <v>50</v>
      </c>
    </row>
    <row r="5" spans="97:99" s="12" customFormat="1" ht="12.75">
      <c r="CS5" s="11"/>
      <c r="CT5" s="11"/>
      <c r="CU5" s="11" t="s">
        <v>51</v>
      </c>
    </row>
    <row r="6" spans="97:99" s="12" customFormat="1" ht="12.75">
      <c r="CS6" s="11"/>
      <c r="CT6" s="11"/>
      <c r="CU6" s="11" t="s">
        <v>52</v>
      </c>
    </row>
    <row r="9" spans="1:99" s="14" customFormat="1" ht="18.75">
      <c r="A9" s="25" t="s">
        <v>53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</row>
    <row r="10" spans="1:99" s="14" customFormat="1" ht="18.75">
      <c r="A10" s="25" t="s">
        <v>54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</row>
    <row r="11" spans="1:99" s="14" customFormat="1" ht="18.75">
      <c r="A11" s="25" t="s">
        <v>55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</row>
    <row r="12" spans="18:83" s="15" customFormat="1" ht="18.75">
      <c r="R12" s="26" t="s">
        <v>56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</row>
    <row r="13" spans="18:99" s="15" customFormat="1" ht="10.5">
      <c r="R13" s="27" t="s">
        <v>57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</row>
    <row r="15" spans="1:99" ht="15.75">
      <c r="A15" s="28" t="s">
        <v>58</v>
      </c>
      <c r="B15" s="29"/>
      <c r="C15" s="29"/>
      <c r="D15" s="29"/>
      <c r="E15" s="29"/>
      <c r="F15" s="29"/>
      <c r="G15" s="30"/>
      <c r="H15" s="28" t="s">
        <v>59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30"/>
      <c r="AP15" s="28" t="s">
        <v>60</v>
      </c>
      <c r="AQ15" s="29"/>
      <c r="AR15" s="29"/>
      <c r="AS15" s="29"/>
      <c r="AT15" s="29"/>
      <c r="AU15" s="29"/>
      <c r="AV15" s="29"/>
      <c r="AW15" s="30"/>
      <c r="AX15" s="28" t="s">
        <v>61</v>
      </c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28" t="s">
        <v>62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30"/>
      <c r="BV15" s="28" t="s">
        <v>63</v>
      </c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30"/>
      <c r="CI15" s="29" t="s">
        <v>64</v>
      </c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30"/>
    </row>
    <row r="16" spans="1:99" ht="15.75">
      <c r="A16" s="31"/>
      <c r="B16" s="32"/>
      <c r="C16" s="32"/>
      <c r="D16" s="32"/>
      <c r="E16" s="32"/>
      <c r="F16" s="32"/>
      <c r="G16" s="33"/>
      <c r="H16" s="31" t="s">
        <v>65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  <c r="AP16" s="31" t="s">
        <v>66</v>
      </c>
      <c r="AQ16" s="32"/>
      <c r="AR16" s="32"/>
      <c r="AS16" s="32"/>
      <c r="AT16" s="32"/>
      <c r="AU16" s="32"/>
      <c r="AV16" s="32"/>
      <c r="AW16" s="33"/>
      <c r="AX16" s="31" t="s">
        <v>67</v>
      </c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 t="s">
        <v>68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3"/>
      <c r="BV16" s="31" t="s">
        <v>69</v>
      </c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3"/>
      <c r="CI16" s="32" t="s">
        <v>70</v>
      </c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3"/>
    </row>
    <row r="17" spans="1:99" ht="15.75">
      <c r="A17" s="31"/>
      <c r="B17" s="32"/>
      <c r="C17" s="32"/>
      <c r="D17" s="32"/>
      <c r="E17" s="32"/>
      <c r="F17" s="32"/>
      <c r="G17" s="33"/>
      <c r="H17" s="31" t="s">
        <v>71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31" t="s">
        <v>72</v>
      </c>
      <c r="AQ17" s="32"/>
      <c r="AR17" s="32"/>
      <c r="AS17" s="32"/>
      <c r="AT17" s="32"/>
      <c r="AU17" s="32"/>
      <c r="AV17" s="32"/>
      <c r="AW17" s="33"/>
      <c r="AX17" s="31" t="s">
        <v>73</v>
      </c>
      <c r="AY17" s="32"/>
      <c r="AZ17" s="32"/>
      <c r="BA17" s="32"/>
      <c r="BB17" s="32"/>
      <c r="BC17" s="32"/>
      <c r="BD17" s="32"/>
      <c r="BE17" s="32"/>
      <c r="BF17" s="32"/>
      <c r="BG17" s="32"/>
      <c r="BH17" s="33"/>
      <c r="BI17" s="31" t="s">
        <v>74</v>
      </c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3"/>
      <c r="BV17" s="31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3"/>
      <c r="CI17" s="32" t="s">
        <v>75</v>
      </c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3"/>
    </row>
    <row r="18" spans="1:99" ht="15.75">
      <c r="A18" s="31"/>
      <c r="B18" s="32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2"/>
      <c r="AW18" s="33"/>
      <c r="AX18" s="31"/>
      <c r="AY18" s="32"/>
      <c r="AZ18" s="32"/>
      <c r="BA18" s="32"/>
      <c r="BB18" s="32"/>
      <c r="BC18" s="32"/>
      <c r="BD18" s="32"/>
      <c r="BE18" s="32"/>
      <c r="BF18" s="32"/>
      <c r="BG18" s="32"/>
      <c r="BH18" s="33"/>
      <c r="BI18" s="31" t="s">
        <v>76</v>
      </c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3"/>
      <c r="BV18" s="31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3"/>
      <c r="CI18" s="32" t="s">
        <v>77</v>
      </c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3"/>
    </row>
    <row r="19" spans="1:99" ht="15.75">
      <c r="A19" s="31"/>
      <c r="B19" s="32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2"/>
      <c r="AW19" s="33"/>
      <c r="AX19" s="31"/>
      <c r="AY19" s="32"/>
      <c r="AZ19" s="32"/>
      <c r="BA19" s="32"/>
      <c r="BB19" s="32"/>
      <c r="BC19" s="32"/>
      <c r="BD19" s="32"/>
      <c r="BE19" s="32"/>
      <c r="BF19" s="32"/>
      <c r="BG19" s="32"/>
      <c r="BH19" s="33"/>
      <c r="BI19" s="31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3"/>
      <c r="BV19" s="31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3"/>
      <c r="CI19" s="32" t="s">
        <v>78</v>
      </c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3"/>
    </row>
    <row r="20" spans="1:99" ht="15.75">
      <c r="A20" s="31"/>
      <c r="B20" s="32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2"/>
      <c r="BE20" s="32"/>
      <c r="BF20" s="32"/>
      <c r="BG20" s="32"/>
      <c r="BH20" s="33"/>
      <c r="BI20" s="31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3"/>
      <c r="BV20" s="31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3"/>
      <c r="CI20" s="32" t="s">
        <v>79</v>
      </c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3"/>
    </row>
    <row r="21" spans="1:99" ht="15.75">
      <c r="A21" s="31"/>
      <c r="B21" s="32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2"/>
      <c r="AW21" s="33"/>
      <c r="AX21" s="31"/>
      <c r="AY21" s="32"/>
      <c r="AZ21" s="32"/>
      <c r="BA21" s="32"/>
      <c r="BB21" s="32"/>
      <c r="BC21" s="32"/>
      <c r="BD21" s="32"/>
      <c r="BE21" s="32"/>
      <c r="BF21" s="32"/>
      <c r="BG21" s="32"/>
      <c r="BH21" s="33"/>
      <c r="BI21" s="31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3"/>
      <c r="BV21" s="31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3"/>
      <c r="CI21" s="32" t="s">
        <v>80</v>
      </c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3"/>
    </row>
    <row r="22" spans="1:99" ht="15.75">
      <c r="A22" s="31"/>
      <c r="B22" s="32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1"/>
      <c r="AQ22" s="32"/>
      <c r="AR22" s="32"/>
      <c r="AS22" s="32"/>
      <c r="AT22" s="32"/>
      <c r="AU22" s="32"/>
      <c r="AV22" s="32"/>
      <c r="AW22" s="33"/>
      <c r="AX22" s="31"/>
      <c r="AY22" s="32"/>
      <c r="AZ22" s="32"/>
      <c r="BA22" s="32"/>
      <c r="BB22" s="32"/>
      <c r="BC22" s="32"/>
      <c r="BD22" s="32"/>
      <c r="BE22" s="32"/>
      <c r="BF22" s="32"/>
      <c r="BG22" s="32"/>
      <c r="BH22" s="33"/>
      <c r="BI22" s="31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3"/>
      <c r="BV22" s="31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3"/>
      <c r="CI22" s="32" t="s">
        <v>81</v>
      </c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3"/>
    </row>
    <row r="23" spans="1:99" ht="15.75">
      <c r="A23" s="40">
        <v>1</v>
      </c>
      <c r="B23" s="41"/>
      <c r="C23" s="41"/>
      <c r="D23" s="41"/>
      <c r="E23" s="41"/>
      <c r="F23" s="41"/>
      <c r="G23" s="42"/>
      <c r="H23" s="28">
        <v>2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28">
        <v>3</v>
      </c>
      <c r="AQ23" s="29"/>
      <c r="AR23" s="29"/>
      <c r="AS23" s="29"/>
      <c r="AT23" s="29"/>
      <c r="AU23" s="29"/>
      <c r="AV23" s="29"/>
      <c r="AW23" s="30"/>
      <c r="AX23" s="28">
        <v>4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30"/>
      <c r="BI23" s="28">
        <v>5</v>
      </c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28">
        <v>6</v>
      </c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9">
        <v>7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ht="15.75">
      <c r="A24" s="34" t="s">
        <v>3</v>
      </c>
      <c r="B24" s="35"/>
      <c r="C24" s="35"/>
      <c r="D24" s="35"/>
      <c r="E24" s="35"/>
      <c r="F24" s="35"/>
      <c r="G24" s="36"/>
      <c r="H24" s="37" t="s">
        <v>82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4" t="s">
        <v>83</v>
      </c>
      <c r="AQ24" s="35"/>
      <c r="AR24" s="35"/>
      <c r="AS24" s="35"/>
      <c r="AT24" s="35"/>
      <c r="AU24" s="35"/>
      <c r="AV24" s="35"/>
      <c r="AW24" s="36"/>
      <c r="AX24" s="34" t="s">
        <v>83</v>
      </c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4" t="s">
        <v>83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6"/>
      <c r="BV24" s="34" t="s">
        <v>83</v>
      </c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6"/>
      <c r="CI24" s="35" t="s">
        <v>83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/>
    </row>
    <row r="25" spans="1:99" ht="15.75">
      <c r="A25" s="43" t="s">
        <v>84</v>
      </c>
      <c r="B25" s="44"/>
      <c r="C25" s="44"/>
      <c r="D25" s="44"/>
      <c r="E25" s="44"/>
      <c r="F25" s="44"/>
      <c r="G25" s="45"/>
      <c r="H25" s="46" t="s">
        <v>85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  <c r="AP25" s="49" t="s">
        <v>83</v>
      </c>
      <c r="AQ25" s="50"/>
      <c r="AR25" s="50"/>
      <c r="AS25" s="50"/>
      <c r="AT25" s="50"/>
      <c r="AU25" s="50"/>
      <c r="AV25" s="50"/>
      <c r="AW25" s="51"/>
      <c r="AX25" s="49" t="s">
        <v>83</v>
      </c>
      <c r="AY25" s="50"/>
      <c r="AZ25" s="50"/>
      <c r="BA25" s="50"/>
      <c r="BB25" s="50"/>
      <c r="BC25" s="50"/>
      <c r="BD25" s="50"/>
      <c r="BE25" s="50"/>
      <c r="BF25" s="50"/>
      <c r="BG25" s="50"/>
      <c r="BH25" s="51"/>
      <c r="BI25" s="49" t="s">
        <v>83</v>
      </c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1"/>
      <c r="BV25" s="49" t="s">
        <v>83</v>
      </c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1"/>
      <c r="CI25" s="49" t="s">
        <v>83</v>
      </c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1"/>
    </row>
    <row r="26" spans="1:99" ht="15.75">
      <c r="A26" s="52"/>
      <c r="B26" s="53"/>
      <c r="C26" s="53"/>
      <c r="D26" s="53"/>
      <c r="E26" s="53"/>
      <c r="F26" s="53"/>
      <c r="G26" s="54"/>
      <c r="H26" s="55" t="s">
        <v>86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7"/>
      <c r="AP26" s="52"/>
      <c r="AQ26" s="53"/>
      <c r="AR26" s="53"/>
      <c r="AS26" s="53"/>
      <c r="AT26" s="53"/>
      <c r="AU26" s="53"/>
      <c r="AV26" s="53"/>
      <c r="AW26" s="54"/>
      <c r="AX26" s="52"/>
      <c r="AY26" s="53"/>
      <c r="AZ26" s="53"/>
      <c r="BA26" s="53"/>
      <c r="BB26" s="53"/>
      <c r="BC26" s="53"/>
      <c r="BD26" s="53"/>
      <c r="BE26" s="53"/>
      <c r="BF26" s="53"/>
      <c r="BG26" s="53"/>
      <c r="BH26" s="54"/>
      <c r="BI26" s="52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52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4"/>
      <c r="CI26" s="52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4"/>
    </row>
    <row r="27" spans="1:99" ht="15.75">
      <c r="A27" s="49" t="s">
        <v>87</v>
      </c>
      <c r="B27" s="50"/>
      <c r="C27" s="50"/>
      <c r="D27" s="50"/>
      <c r="E27" s="50"/>
      <c r="F27" s="50"/>
      <c r="G27" s="51"/>
      <c r="H27" s="58" t="s">
        <v>88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60"/>
      <c r="AP27" s="49" t="s">
        <v>83</v>
      </c>
      <c r="AQ27" s="50"/>
      <c r="AR27" s="50"/>
      <c r="AS27" s="50"/>
      <c r="AT27" s="50"/>
      <c r="AU27" s="50"/>
      <c r="AV27" s="50"/>
      <c r="AW27" s="51"/>
      <c r="AX27" s="49" t="s">
        <v>83</v>
      </c>
      <c r="AY27" s="50"/>
      <c r="AZ27" s="50"/>
      <c r="BA27" s="50"/>
      <c r="BB27" s="50"/>
      <c r="BC27" s="50"/>
      <c r="BD27" s="50"/>
      <c r="BE27" s="50"/>
      <c r="BF27" s="50"/>
      <c r="BG27" s="50"/>
      <c r="BH27" s="51"/>
      <c r="BI27" s="49" t="s">
        <v>83</v>
      </c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1"/>
      <c r="BV27" s="49" t="s">
        <v>83</v>
      </c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1"/>
      <c r="CI27" s="49" t="s">
        <v>83</v>
      </c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1"/>
    </row>
    <row r="28" spans="1:99" ht="15.75">
      <c r="A28" s="52"/>
      <c r="B28" s="53"/>
      <c r="C28" s="53"/>
      <c r="D28" s="53"/>
      <c r="E28" s="53"/>
      <c r="F28" s="53"/>
      <c r="G28" s="54"/>
      <c r="H28" s="55" t="s">
        <v>89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52"/>
      <c r="AQ28" s="53"/>
      <c r="AR28" s="53"/>
      <c r="AS28" s="53"/>
      <c r="AT28" s="53"/>
      <c r="AU28" s="53"/>
      <c r="AV28" s="53"/>
      <c r="AW28" s="54"/>
      <c r="AX28" s="52"/>
      <c r="AY28" s="53"/>
      <c r="AZ28" s="53"/>
      <c r="BA28" s="53"/>
      <c r="BB28" s="53"/>
      <c r="BC28" s="53"/>
      <c r="BD28" s="53"/>
      <c r="BE28" s="53"/>
      <c r="BF28" s="53"/>
      <c r="BG28" s="53"/>
      <c r="BH28" s="54"/>
      <c r="BI28" s="52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52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4"/>
      <c r="CI28" s="52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4"/>
    </row>
    <row r="29" spans="1:99" ht="15.75">
      <c r="A29" s="49" t="s">
        <v>90</v>
      </c>
      <c r="B29" s="50"/>
      <c r="C29" s="50"/>
      <c r="D29" s="50"/>
      <c r="E29" s="50"/>
      <c r="F29" s="50"/>
      <c r="G29" s="51"/>
      <c r="H29" s="58" t="s">
        <v>91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60"/>
      <c r="AP29" s="49" t="s">
        <v>83</v>
      </c>
      <c r="AQ29" s="50"/>
      <c r="AR29" s="50"/>
      <c r="AS29" s="50"/>
      <c r="AT29" s="50"/>
      <c r="AU29" s="50"/>
      <c r="AV29" s="50"/>
      <c r="AW29" s="51"/>
      <c r="AX29" s="49" t="s">
        <v>83</v>
      </c>
      <c r="AY29" s="50"/>
      <c r="AZ29" s="50"/>
      <c r="BA29" s="50"/>
      <c r="BB29" s="50"/>
      <c r="BC29" s="50"/>
      <c r="BD29" s="50"/>
      <c r="BE29" s="50"/>
      <c r="BF29" s="50"/>
      <c r="BG29" s="50"/>
      <c r="BH29" s="51"/>
      <c r="BI29" s="49" t="s">
        <v>83</v>
      </c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1"/>
      <c r="BV29" s="49" t="s">
        <v>83</v>
      </c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1"/>
      <c r="CI29" s="49" t="s">
        <v>83</v>
      </c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1"/>
    </row>
    <row r="30" spans="1:99" ht="15.75">
      <c r="A30" s="52"/>
      <c r="B30" s="53"/>
      <c r="C30" s="53"/>
      <c r="D30" s="53"/>
      <c r="E30" s="53"/>
      <c r="F30" s="53"/>
      <c r="G30" s="54"/>
      <c r="H30" s="55" t="s">
        <v>92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7"/>
      <c r="AP30" s="52"/>
      <c r="AQ30" s="53"/>
      <c r="AR30" s="53"/>
      <c r="AS30" s="53"/>
      <c r="AT30" s="53"/>
      <c r="AU30" s="53"/>
      <c r="AV30" s="53"/>
      <c r="AW30" s="54"/>
      <c r="AX30" s="52"/>
      <c r="AY30" s="53"/>
      <c r="AZ30" s="53"/>
      <c r="BA30" s="53"/>
      <c r="BB30" s="53"/>
      <c r="BC30" s="53"/>
      <c r="BD30" s="53"/>
      <c r="BE30" s="53"/>
      <c r="BF30" s="53"/>
      <c r="BG30" s="53"/>
      <c r="BH30" s="54"/>
      <c r="BI30" s="52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  <c r="BV30" s="52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4"/>
      <c r="CI30" s="52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4"/>
    </row>
    <row r="31" spans="1:99" ht="15.75">
      <c r="A31" s="49" t="s">
        <v>93</v>
      </c>
      <c r="B31" s="50"/>
      <c r="C31" s="50"/>
      <c r="D31" s="50"/>
      <c r="E31" s="50"/>
      <c r="F31" s="50"/>
      <c r="G31" s="51"/>
      <c r="H31" s="58" t="s">
        <v>94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60"/>
      <c r="AP31" s="58"/>
      <c r="AQ31" s="59"/>
      <c r="AR31" s="59"/>
      <c r="AS31" s="59"/>
      <c r="AT31" s="59"/>
      <c r="AU31" s="59"/>
      <c r="AV31" s="59"/>
      <c r="AW31" s="60"/>
      <c r="AX31" s="61"/>
      <c r="AY31" s="62"/>
      <c r="AZ31" s="62"/>
      <c r="BA31" s="62"/>
      <c r="BB31" s="62"/>
      <c r="BC31" s="62"/>
      <c r="BD31" s="62"/>
      <c r="BE31" s="62"/>
      <c r="BF31" s="62"/>
      <c r="BG31" s="62"/>
      <c r="BH31" s="63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3"/>
      <c r="BV31" s="61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3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</row>
    <row r="32" spans="1:99" ht="15.75">
      <c r="A32" s="43"/>
      <c r="B32" s="44"/>
      <c r="C32" s="44"/>
      <c r="D32" s="44"/>
      <c r="E32" s="44"/>
      <c r="F32" s="44"/>
      <c r="G32" s="45"/>
      <c r="H32" s="46" t="s">
        <v>95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  <c r="AP32" s="46"/>
      <c r="AQ32" s="47"/>
      <c r="AR32" s="47"/>
      <c r="AS32" s="47"/>
      <c r="AT32" s="47"/>
      <c r="AU32" s="47"/>
      <c r="AV32" s="47"/>
      <c r="AW32" s="48"/>
      <c r="AX32" s="64"/>
      <c r="AY32" s="65"/>
      <c r="AZ32" s="65"/>
      <c r="BA32" s="65"/>
      <c r="BB32" s="65"/>
      <c r="BC32" s="65"/>
      <c r="BD32" s="65"/>
      <c r="BE32" s="65"/>
      <c r="BF32" s="65"/>
      <c r="BG32" s="65"/>
      <c r="BH32" s="66"/>
      <c r="BI32" s="64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6"/>
      <c r="BV32" s="64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6"/>
      <c r="CI32" s="64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6"/>
    </row>
    <row r="33" spans="1:99" ht="15.75">
      <c r="A33" s="43"/>
      <c r="B33" s="44"/>
      <c r="C33" s="44"/>
      <c r="D33" s="44"/>
      <c r="E33" s="44"/>
      <c r="F33" s="44"/>
      <c r="G33" s="45"/>
      <c r="H33" s="46" t="s">
        <v>96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46"/>
      <c r="AQ33" s="47"/>
      <c r="AR33" s="47"/>
      <c r="AS33" s="47"/>
      <c r="AT33" s="47"/>
      <c r="AU33" s="47"/>
      <c r="AV33" s="47"/>
      <c r="AW33" s="48"/>
      <c r="AX33" s="64"/>
      <c r="AY33" s="65"/>
      <c r="AZ33" s="65"/>
      <c r="BA33" s="65"/>
      <c r="BB33" s="65"/>
      <c r="BC33" s="65"/>
      <c r="BD33" s="65"/>
      <c r="BE33" s="65"/>
      <c r="BF33" s="65"/>
      <c r="BG33" s="65"/>
      <c r="BH33" s="66"/>
      <c r="BI33" s="64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6"/>
      <c r="BV33" s="64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6"/>
      <c r="CI33" s="64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6"/>
    </row>
    <row r="34" spans="1:99" ht="15.75">
      <c r="A34" s="43"/>
      <c r="B34" s="44"/>
      <c r="C34" s="44"/>
      <c r="D34" s="44"/>
      <c r="E34" s="44"/>
      <c r="F34" s="44"/>
      <c r="G34" s="45"/>
      <c r="H34" s="46" t="s">
        <v>97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46"/>
      <c r="AQ34" s="47"/>
      <c r="AR34" s="47"/>
      <c r="AS34" s="47"/>
      <c r="AT34" s="47"/>
      <c r="AU34" s="47"/>
      <c r="AV34" s="47"/>
      <c r="AW34" s="48"/>
      <c r="AX34" s="64"/>
      <c r="AY34" s="65"/>
      <c r="AZ34" s="65"/>
      <c r="BA34" s="65"/>
      <c r="BB34" s="65"/>
      <c r="BC34" s="65"/>
      <c r="BD34" s="65"/>
      <c r="BE34" s="65"/>
      <c r="BF34" s="65"/>
      <c r="BG34" s="65"/>
      <c r="BH34" s="66"/>
      <c r="BI34" s="64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6"/>
      <c r="BV34" s="64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6"/>
      <c r="CI34" s="64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6"/>
    </row>
    <row r="35" spans="1:99" ht="15.75">
      <c r="A35" s="43"/>
      <c r="B35" s="44"/>
      <c r="C35" s="44"/>
      <c r="D35" s="44"/>
      <c r="E35" s="44"/>
      <c r="F35" s="44"/>
      <c r="G35" s="45"/>
      <c r="H35" s="46" t="s">
        <v>98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  <c r="AP35" s="46"/>
      <c r="AQ35" s="47"/>
      <c r="AR35" s="47"/>
      <c r="AS35" s="47"/>
      <c r="AT35" s="47"/>
      <c r="AU35" s="47"/>
      <c r="AV35" s="47"/>
      <c r="AW35" s="48"/>
      <c r="AX35" s="64"/>
      <c r="AY35" s="65"/>
      <c r="AZ35" s="65"/>
      <c r="BA35" s="65"/>
      <c r="BB35" s="65"/>
      <c r="BC35" s="65"/>
      <c r="BD35" s="65"/>
      <c r="BE35" s="65"/>
      <c r="BF35" s="65"/>
      <c r="BG35" s="65"/>
      <c r="BH35" s="66"/>
      <c r="BI35" s="64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6"/>
      <c r="BV35" s="64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6"/>
      <c r="CI35" s="64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6"/>
    </row>
    <row r="36" spans="1:99" ht="15.75">
      <c r="A36" s="43"/>
      <c r="B36" s="44"/>
      <c r="C36" s="44"/>
      <c r="D36" s="44"/>
      <c r="E36" s="44"/>
      <c r="F36" s="44"/>
      <c r="G36" s="45"/>
      <c r="H36" s="46" t="s">
        <v>99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  <c r="AP36" s="46"/>
      <c r="AQ36" s="47"/>
      <c r="AR36" s="47"/>
      <c r="AS36" s="47"/>
      <c r="AT36" s="47"/>
      <c r="AU36" s="47"/>
      <c r="AV36" s="47"/>
      <c r="AW36" s="48"/>
      <c r="AX36" s="64"/>
      <c r="AY36" s="65"/>
      <c r="AZ36" s="65"/>
      <c r="BA36" s="65"/>
      <c r="BB36" s="65"/>
      <c r="BC36" s="65"/>
      <c r="BD36" s="65"/>
      <c r="BE36" s="65"/>
      <c r="BF36" s="65"/>
      <c r="BG36" s="65"/>
      <c r="BH36" s="66"/>
      <c r="BI36" s="64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6"/>
      <c r="BV36" s="64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64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6"/>
    </row>
    <row r="37" spans="1:99" ht="15.75">
      <c r="A37" s="52"/>
      <c r="B37" s="53"/>
      <c r="C37" s="53"/>
      <c r="D37" s="53"/>
      <c r="E37" s="53"/>
      <c r="F37" s="53"/>
      <c r="G37" s="54"/>
      <c r="H37" s="55" t="s">
        <v>100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7"/>
      <c r="AP37" s="55"/>
      <c r="AQ37" s="56"/>
      <c r="AR37" s="56"/>
      <c r="AS37" s="56"/>
      <c r="AT37" s="56"/>
      <c r="AU37" s="56"/>
      <c r="AV37" s="56"/>
      <c r="AW37" s="57"/>
      <c r="AX37" s="67"/>
      <c r="AY37" s="68"/>
      <c r="AZ37" s="68"/>
      <c r="BA37" s="68"/>
      <c r="BB37" s="68"/>
      <c r="BC37" s="68"/>
      <c r="BD37" s="68"/>
      <c r="BE37" s="68"/>
      <c r="BF37" s="68"/>
      <c r="BG37" s="68"/>
      <c r="BH37" s="69"/>
      <c r="BI37" s="67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9"/>
      <c r="BV37" s="67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9"/>
      <c r="CI37" s="67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9"/>
    </row>
    <row r="38" spans="1:99" ht="15.75">
      <c r="A38" s="52"/>
      <c r="B38" s="53"/>
      <c r="C38" s="53"/>
      <c r="D38" s="53"/>
      <c r="E38" s="53"/>
      <c r="F38" s="53"/>
      <c r="G38" s="54"/>
      <c r="H38" s="55" t="s">
        <v>101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7"/>
      <c r="AP38" s="55"/>
      <c r="AQ38" s="56"/>
      <c r="AR38" s="56"/>
      <c r="AS38" s="56"/>
      <c r="AT38" s="56"/>
      <c r="AU38" s="56"/>
      <c r="AV38" s="56"/>
      <c r="AW38" s="57"/>
      <c r="AX38" s="67"/>
      <c r="AY38" s="68"/>
      <c r="AZ38" s="68"/>
      <c r="BA38" s="68"/>
      <c r="BB38" s="68"/>
      <c r="BC38" s="68"/>
      <c r="BD38" s="68"/>
      <c r="BE38" s="68"/>
      <c r="BF38" s="68"/>
      <c r="BG38" s="68"/>
      <c r="BH38" s="69"/>
      <c r="BI38" s="67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9"/>
      <c r="BV38" s="67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9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9"/>
    </row>
    <row r="39" spans="1:99" ht="15.75">
      <c r="A39" s="52" t="s">
        <v>4</v>
      </c>
      <c r="B39" s="53"/>
      <c r="C39" s="53"/>
      <c r="D39" s="53"/>
      <c r="E39" s="53"/>
      <c r="F39" s="53"/>
      <c r="G39" s="54"/>
      <c r="H39" s="55" t="s">
        <v>102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52" t="s">
        <v>83</v>
      </c>
      <c r="AQ39" s="53"/>
      <c r="AR39" s="53"/>
      <c r="AS39" s="53"/>
      <c r="AT39" s="53"/>
      <c r="AU39" s="53"/>
      <c r="AV39" s="53"/>
      <c r="AW39" s="54"/>
      <c r="AX39" s="52" t="s">
        <v>83</v>
      </c>
      <c r="AY39" s="53"/>
      <c r="AZ39" s="53"/>
      <c r="BA39" s="53"/>
      <c r="BB39" s="53"/>
      <c r="BC39" s="53"/>
      <c r="BD39" s="53"/>
      <c r="BE39" s="53"/>
      <c r="BF39" s="53"/>
      <c r="BG39" s="53"/>
      <c r="BH39" s="54"/>
      <c r="BI39" s="52" t="s">
        <v>83</v>
      </c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4"/>
      <c r="BV39" s="52" t="s">
        <v>83</v>
      </c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4"/>
      <c r="CI39" s="53" t="s">
        <v>83</v>
      </c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4"/>
    </row>
    <row r="40" spans="1:99" ht="15.75">
      <c r="A40" s="49" t="s">
        <v>103</v>
      </c>
      <c r="B40" s="50"/>
      <c r="C40" s="50"/>
      <c r="D40" s="50"/>
      <c r="E40" s="50"/>
      <c r="F40" s="50"/>
      <c r="G40" s="51"/>
      <c r="H40" s="58" t="s">
        <v>104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60"/>
      <c r="AP40" s="49" t="s">
        <v>83</v>
      </c>
      <c r="AQ40" s="50"/>
      <c r="AR40" s="50"/>
      <c r="AS40" s="50"/>
      <c r="AT40" s="50"/>
      <c r="AU40" s="50"/>
      <c r="AV40" s="50"/>
      <c r="AW40" s="51"/>
      <c r="AX40" s="49" t="s">
        <v>83</v>
      </c>
      <c r="AY40" s="50"/>
      <c r="AZ40" s="50"/>
      <c r="BA40" s="50"/>
      <c r="BB40" s="50"/>
      <c r="BC40" s="50"/>
      <c r="BD40" s="50"/>
      <c r="BE40" s="50"/>
      <c r="BF40" s="50"/>
      <c r="BG40" s="50"/>
      <c r="BH40" s="51"/>
      <c r="BI40" s="49" t="s">
        <v>83</v>
      </c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1"/>
      <c r="BV40" s="49" t="s">
        <v>83</v>
      </c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1"/>
      <c r="CI40" s="49" t="s">
        <v>83</v>
      </c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1"/>
    </row>
    <row r="41" spans="1:99" ht="15.75">
      <c r="A41" s="43"/>
      <c r="B41" s="44"/>
      <c r="C41" s="44"/>
      <c r="D41" s="44"/>
      <c r="E41" s="44"/>
      <c r="F41" s="44"/>
      <c r="G41" s="45"/>
      <c r="H41" s="46" t="s">
        <v>105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8"/>
      <c r="AP41" s="43"/>
      <c r="AQ41" s="44"/>
      <c r="AR41" s="44"/>
      <c r="AS41" s="44"/>
      <c r="AT41" s="44"/>
      <c r="AU41" s="44"/>
      <c r="AV41" s="44"/>
      <c r="AW41" s="45"/>
      <c r="AX41" s="43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43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5"/>
      <c r="BV41" s="43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5"/>
      <c r="CI41" s="43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5"/>
    </row>
    <row r="42" spans="1:99" ht="15.75">
      <c r="A42" s="43"/>
      <c r="B42" s="44"/>
      <c r="C42" s="44"/>
      <c r="D42" s="44"/>
      <c r="E42" s="44"/>
      <c r="F42" s="44"/>
      <c r="G42" s="45"/>
      <c r="H42" s="46" t="s">
        <v>106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43"/>
      <c r="AQ42" s="44"/>
      <c r="AR42" s="44"/>
      <c r="AS42" s="44"/>
      <c r="AT42" s="44"/>
      <c r="AU42" s="44"/>
      <c r="AV42" s="44"/>
      <c r="AW42" s="45"/>
      <c r="AX42" s="43"/>
      <c r="AY42" s="44"/>
      <c r="AZ42" s="44"/>
      <c r="BA42" s="44"/>
      <c r="BB42" s="44"/>
      <c r="BC42" s="44"/>
      <c r="BD42" s="44"/>
      <c r="BE42" s="44"/>
      <c r="BF42" s="44"/>
      <c r="BG42" s="44"/>
      <c r="BH42" s="45"/>
      <c r="BI42" s="43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5"/>
      <c r="BV42" s="43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5"/>
      <c r="CI42" s="43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5"/>
    </row>
    <row r="43" spans="1:99" ht="15.75">
      <c r="A43" s="52"/>
      <c r="B43" s="53"/>
      <c r="C43" s="53"/>
      <c r="D43" s="53"/>
      <c r="E43" s="53"/>
      <c r="F43" s="53"/>
      <c r="G43" s="54"/>
      <c r="H43" s="55" t="s">
        <v>107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  <c r="AP43" s="52"/>
      <c r="AQ43" s="53"/>
      <c r="AR43" s="53"/>
      <c r="AS43" s="53"/>
      <c r="AT43" s="53"/>
      <c r="AU43" s="53"/>
      <c r="AV43" s="53"/>
      <c r="AW43" s="54"/>
      <c r="AX43" s="52"/>
      <c r="AY43" s="53"/>
      <c r="AZ43" s="53"/>
      <c r="BA43" s="53"/>
      <c r="BB43" s="53"/>
      <c r="BC43" s="53"/>
      <c r="BD43" s="53"/>
      <c r="BE43" s="53"/>
      <c r="BF43" s="53"/>
      <c r="BG43" s="53"/>
      <c r="BH43" s="54"/>
      <c r="BI43" s="52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4"/>
      <c r="BV43" s="52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4"/>
      <c r="CI43" s="52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4"/>
    </row>
    <row r="44" spans="1:99" ht="15.75">
      <c r="A44" s="52" t="s">
        <v>108</v>
      </c>
      <c r="B44" s="53"/>
      <c r="C44" s="53"/>
      <c r="D44" s="53"/>
      <c r="E44" s="53"/>
      <c r="F44" s="53"/>
      <c r="G44" s="54"/>
      <c r="H44" s="55" t="s">
        <v>109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7"/>
      <c r="AP44" s="52" t="s">
        <v>83</v>
      </c>
      <c r="AQ44" s="53"/>
      <c r="AR44" s="53"/>
      <c r="AS44" s="53"/>
      <c r="AT44" s="53"/>
      <c r="AU44" s="53"/>
      <c r="AV44" s="53"/>
      <c r="AW44" s="54"/>
      <c r="AX44" s="52" t="s">
        <v>83</v>
      </c>
      <c r="AY44" s="53"/>
      <c r="AZ44" s="53"/>
      <c r="BA44" s="53"/>
      <c r="BB44" s="53"/>
      <c r="BC44" s="53"/>
      <c r="BD44" s="53"/>
      <c r="BE44" s="53"/>
      <c r="BF44" s="53"/>
      <c r="BG44" s="53"/>
      <c r="BH44" s="54"/>
      <c r="BI44" s="52" t="s">
        <v>83</v>
      </c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4"/>
      <c r="BV44" s="52" t="s">
        <v>83</v>
      </c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4"/>
      <c r="CI44" s="53" t="s">
        <v>83</v>
      </c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4"/>
    </row>
    <row r="45" spans="1:99" ht="15.75">
      <c r="A45" s="49" t="s">
        <v>110</v>
      </c>
      <c r="B45" s="50"/>
      <c r="C45" s="50"/>
      <c r="D45" s="50"/>
      <c r="E45" s="50"/>
      <c r="F45" s="50"/>
      <c r="G45" s="51"/>
      <c r="H45" s="58" t="s">
        <v>111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60"/>
      <c r="AP45" s="49" t="s">
        <v>83</v>
      </c>
      <c r="AQ45" s="50"/>
      <c r="AR45" s="50"/>
      <c r="AS45" s="50"/>
      <c r="AT45" s="50"/>
      <c r="AU45" s="50"/>
      <c r="AV45" s="50"/>
      <c r="AW45" s="51"/>
      <c r="AX45" s="49" t="s">
        <v>83</v>
      </c>
      <c r="AY45" s="50"/>
      <c r="AZ45" s="50"/>
      <c r="BA45" s="50"/>
      <c r="BB45" s="50"/>
      <c r="BC45" s="50"/>
      <c r="BD45" s="50"/>
      <c r="BE45" s="50"/>
      <c r="BF45" s="50"/>
      <c r="BG45" s="50"/>
      <c r="BH45" s="51"/>
      <c r="BI45" s="49" t="s">
        <v>83</v>
      </c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1"/>
      <c r="BV45" s="49" t="s">
        <v>83</v>
      </c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1"/>
      <c r="CI45" s="49" t="s">
        <v>83</v>
      </c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1"/>
    </row>
    <row r="46" spans="1:99" ht="15.75">
      <c r="A46" s="52"/>
      <c r="B46" s="53"/>
      <c r="C46" s="53"/>
      <c r="D46" s="53"/>
      <c r="E46" s="53"/>
      <c r="F46" s="53"/>
      <c r="G46" s="54"/>
      <c r="H46" s="55" t="s">
        <v>112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7"/>
      <c r="AP46" s="52"/>
      <c r="AQ46" s="53"/>
      <c r="AR46" s="53"/>
      <c r="AS46" s="53"/>
      <c r="AT46" s="53"/>
      <c r="AU46" s="53"/>
      <c r="AV46" s="53"/>
      <c r="AW46" s="54"/>
      <c r="AX46" s="52"/>
      <c r="AY46" s="53"/>
      <c r="AZ46" s="53"/>
      <c r="BA46" s="53"/>
      <c r="BB46" s="53"/>
      <c r="BC46" s="53"/>
      <c r="BD46" s="53"/>
      <c r="BE46" s="53"/>
      <c r="BF46" s="53"/>
      <c r="BG46" s="53"/>
      <c r="BH46" s="54"/>
      <c r="BI46" s="52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4"/>
      <c r="BV46" s="52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4"/>
      <c r="CI46" s="52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4"/>
    </row>
    <row r="47" spans="1:99" ht="15.75">
      <c r="A47" s="49" t="s">
        <v>113</v>
      </c>
      <c r="B47" s="50"/>
      <c r="C47" s="50"/>
      <c r="D47" s="50"/>
      <c r="E47" s="50"/>
      <c r="F47" s="50"/>
      <c r="G47" s="51"/>
      <c r="H47" s="58" t="s">
        <v>94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60"/>
      <c r="AP47" s="58"/>
      <c r="AQ47" s="59"/>
      <c r="AR47" s="59"/>
      <c r="AS47" s="59"/>
      <c r="AT47" s="59"/>
      <c r="AU47" s="59"/>
      <c r="AV47" s="59"/>
      <c r="AW47" s="60"/>
      <c r="AX47" s="61"/>
      <c r="AY47" s="62"/>
      <c r="AZ47" s="62"/>
      <c r="BA47" s="62"/>
      <c r="BB47" s="62"/>
      <c r="BC47" s="62"/>
      <c r="BD47" s="62"/>
      <c r="BE47" s="62"/>
      <c r="BF47" s="62"/>
      <c r="BG47" s="62"/>
      <c r="BH47" s="63"/>
      <c r="BI47" s="61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3"/>
      <c r="BV47" s="61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3"/>
      <c r="CI47" s="61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</row>
    <row r="48" spans="1:99" ht="15.75">
      <c r="A48" s="43"/>
      <c r="B48" s="44"/>
      <c r="C48" s="44"/>
      <c r="D48" s="44"/>
      <c r="E48" s="44"/>
      <c r="F48" s="44"/>
      <c r="G48" s="45"/>
      <c r="H48" s="46" t="s">
        <v>95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8"/>
      <c r="AP48" s="46"/>
      <c r="AQ48" s="47"/>
      <c r="AR48" s="47"/>
      <c r="AS48" s="47"/>
      <c r="AT48" s="47"/>
      <c r="AU48" s="47"/>
      <c r="AV48" s="47"/>
      <c r="AW48" s="48"/>
      <c r="AX48" s="64"/>
      <c r="AY48" s="65"/>
      <c r="AZ48" s="65"/>
      <c r="BA48" s="65"/>
      <c r="BB48" s="65"/>
      <c r="BC48" s="65"/>
      <c r="BD48" s="65"/>
      <c r="BE48" s="65"/>
      <c r="BF48" s="65"/>
      <c r="BG48" s="65"/>
      <c r="BH48" s="66"/>
      <c r="BI48" s="64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6"/>
      <c r="BV48" s="64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6"/>
      <c r="CI48" s="64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6"/>
    </row>
    <row r="49" spans="1:99" ht="15.75">
      <c r="A49" s="43"/>
      <c r="B49" s="44"/>
      <c r="C49" s="44"/>
      <c r="D49" s="44"/>
      <c r="E49" s="44"/>
      <c r="F49" s="44"/>
      <c r="G49" s="45"/>
      <c r="H49" s="46" t="s">
        <v>96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6"/>
      <c r="AQ49" s="47"/>
      <c r="AR49" s="47"/>
      <c r="AS49" s="47"/>
      <c r="AT49" s="47"/>
      <c r="AU49" s="47"/>
      <c r="AV49" s="47"/>
      <c r="AW49" s="48"/>
      <c r="AX49" s="64"/>
      <c r="AY49" s="65"/>
      <c r="AZ49" s="65"/>
      <c r="BA49" s="65"/>
      <c r="BB49" s="65"/>
      <c r="BC49" s="65"/>
      <c r="BD49" s="65"/>
      <c r="BE49" s="65"/>
      <c r="BF49" s="65"/>
      <c r="BG49" s="65"/>
      <c r="BH49" s="66"/>
      <c r="BI49" s="64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6"/>
      <c r="BV49" s="64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64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6"/>
    </row>
    <row r="50" spans="1:99" ht="15.75">
      <c r="A50" s="43"/>
      <c r="B50" s="44"/>
      <c r="C50" s="44"/>
      <c r="D50" s="44"/>
      <c r="E50" s="44"/>
      <c r="F50" s="44"/>
      <c r="G50" s="45"/>
      <c r="H50" s="46" t="s">
        <v>97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8"/>
      <c r="AP50" s="46"/>
      <c r="AQ50" s="47"/>
      <c r="AR50" s="47"/>
      <c r="AS50" s="47"/>
      <c r="AT50" s="47"/>
      <c r="AU50" s="47"/>
      <c r="AV50" s="47"/>
      <c r="AW50" s="48"/>
      <c r="AX50" s="64"/>
      <c r="AY50" s="65"/>
      <c r="AZ50" s="65"/>
      <c r="BA50" s="65"/>
      <c r="BB50" s="65"/>
      <c r="BC50" s="65"/>
      <c r="BD50" s="65"/>
      <c r="BE50" s="65"/>
      <c r="BF50" s="65"/>
      <c r="BG50" s="65"/>
      <c r="BH50" s="66"/>
      <c r="BI50" s="64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6"/>
      <c r="BV50" s="64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6"/>
      <c r="CI50" s="64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6"/>
    </row>
    <row r="51" spans="1:99" ht="15.75">
      <c r="A51" s="43"/>
      <c r="B51" s="44"/>
      <c r="C51" s="44"/>
      <c r="D51" s="44"/>
      <c r="E51" s="44"/>
      <c r="F51" s="44"/>
      <c r="G51" s="45"/>
      <c r="H51" s="46" t="s">
        <v>98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8"/>
      <c r="AP51" s="46"/>
      <c r="AQ51" s="47"/>
      <c r="AR51" s="47"/>
      <c r="AS51" s="47"/>
      <c r="AT51" s="47"/>
      <c r="AU51" s="47"/>
      <c r="AV51" s="47"/>
      <c r="AW51" s="48"/>
      <c r="AX51" s="64"/>
      <c r="AY51" s="65"/>
      <c r="AZ51" s="65"/>
      <c r="BA51" s="65"/>
      <c r="BB51" s="65"/>
      <c r="BC51" s="65"/>
      <c r="BD51" s="65"/>
      <c r="BE51" s="65"/>
      <c r="BF51" s="65"/>
      <c r="BG51" s="65"/>
      <c r="BH51" s="66"/>
      <c r="BI51" s="64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/>
      <c r="BV51" s="64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6"/>
      <c r="CI51" s="64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6"/>
    </row>
    <row r="52" spans="1:99" ht="15.75">
      <c r="A52" s="43"/>
      <c r="B52" s="44"/>
      <c r="C52" s="44"/>
      <c r="D52" s="44"/>
      <c r="E52" s="44"/>
      <c r="F52" s="44"/>
      <c r="G52" s="45"/>
      <c r="H52" s="46" t="s">
        <v>99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8"/>
      <c r="AP52" s="46"/>
      <c r="AQ52" s="47"/>
      <c r="AR52" s="47"/>
      <c r="AS52" s="47"/>
      <c r="AT52" s="47"/>
      <c r="AU52" s="47"/>
      <c r="AV52" s="47"/>
      <c r="AW52" s="48"/>
      <c r="AX52" s="64"/>
      <c r="AY52" s="65"/>
      <c r="AZ52" s="65"/>
      <c r="BA52" s="65"/>
      <c r="BB52" s="65"/>
      <c r="BC52" s="65"/>
      <c r="BD52" s="65"/>
      <c r="BE52" s="65"/>
      <c r="BF52" s="65"/>
      <c r="BG52" s="65"/>
      <c r="BH52" s="66"/>
      <c r="BI52" s="64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6"/>
      <c r="BV52" s="64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6"/>
      <c r="CI52" s="64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6"/>
    </row>
    <row r="53" spans="1:99" ht="15.75">
      <c r="A53" s="52"/>
      <c r="B53" s="53"/>
      <c r="C53" s="53"/>
      <c r="D53" s="53"/>
      <c r="E53" s="53"/>
      <c r="F53" s="53"/>
      <c r="G53" s="54"/>
      <c r="H53" s="55" t="s">
        <v>100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7"/>
      <c r="AP53" s="55"/>
      <c r="AQ53" s="56"/>
      <c r="AR53" s="56"/>
      <c r="AS53" s="56"/>
      <c r="AT53" s="56"/>
      <c r="AU53" s="56"/>
      <c r="AV53" s="56"/>
      <c r="AW53" s="57"/>
      <c r="AX53" s="67"/>
      <c r="AY53" s="68"/>
      <c r="AZ53" s="68"/>
      <c r="BA53" s="68"/>
      <c r="BB53" s="68"/>
      <c r="BC53" s="68"/>
      <c r="BD53" s="68"/>
      <c r="BE53" s="68"/>
      <c r="BF53" s="68"/>
      <c r="BG53" s="68"/>
      <c r="BH53" s="69"/>
      <c r="BI53" s="67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9"/>
      <c r="BV53" s="67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9"/>
      <c r="CI53" s="67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9"/>
    </row>
    <row r="54" spans="1:99" ht="15.75">
      <c r="A54" s="52"/>
      <c r="B54" s="53"/>
      <c r="C54" s="53"/>
      <c r="D54" s="53"/>
      <c r="E54" s="53"/>
      <c r="F54" s="53"/>
      <c r="G54" s="54"/>
      <c r="H54" s="55" t="s">
        <v>101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7"/>
      <c r="AP54" s="55"/>
      <c r="AQ54" s="56"/>
      <c r="AR54" s="56"/>
      <c r="AS54" s="56"/>
      <c r="AT54" s="56"/>
      <c r="AU54" s="56"/>
      <c r="AV54" s="56"/>
      <c r="AW54" s="57"/>
      <c r="AX54" s="67"/>
      <c r="AY54" s="68"/>
      <c r="AZ54" s="68"/>
      <c r="BA54" s="68"/>
      <c r="BB54" s="68"/>
      <c r="BC54" s="68"/>
      <c r="BD54" s="68"/>
      <c r="BE54" s="68"/>
      <c r="BF54" s="68"/>
      <c r="BG54" s="68"/>
      <c r="BH54" s="69"/>
      <c r="BI54" s="67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9"/>
      <c r="BV54" s="67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9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9"/>
    </row>
    <row r="55" spans="1:99" ht="15.75">
      <c r="A55" s="52" t="s">
        <v>5</v>
      </c>
      <c r="B55" s="53"/>
      <c r="C55" s="53"/>
      <c r="D55" s="53"/>
      <c r="E55" s="53"/>
      <c r="F55" s="53"/>
      <c r="G55" s="54"/>
      <c r="H55" s="55" t="s">
        <v>114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7"/>
      <c r="AP55" s="52" t="s">
        <v>83</v>
      </c>
      <c r="AQ55" s="53"/>
      <c r="AR55" s="53"/>
      <c r="AS55" s="53"/>
      <c r="AT55" s="53"/>
      <c r="AU55" s="53"/>
      <c r="AV55" s="53"/>
      <c r="AW55" s="54"/>
      <c r="AX55" s="52" t="s">
        <v>83</v>
      </c>
      <c r="AY55" s="53"/>
      <c r="AZ55" s="53"/>
      <c r="BA55" s="53"/>
      <c r="BB55" s="53"/>
      <c r="BC55" s="53"/>
      <c r="BD55" s="53"/>
      <c r="BE55" s="53"/>
      <c r="BF55" s="53"/>
      <c r="BG55" s="53"/>
      <c r="BH55" s="54"/>
      <c r="BI55" s="52" t="s">
        <v>83</v>
      </c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4"/>
      <c r="BV55" s="52" t="s">
        <v>83</v>
      </c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4"/>
      <c r="CI55" s="53" t="s">
        <v>83</v>
      </c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4"/>
    </row>
    <row r="56" spans="1:99" ht="15.75">
      <c r="A56" s="49" t="s">
        <v>115</v>
      </c>
      <c r="B56" s="50"/>
      <c r="C56" s="50"/>
      <c r="D56" s="50"/>
      <c r="E56" s="50"/>
      <c r="F56" s="50"/>
      <c r="G56" s="51"/>
      <c r="H56" s="58" t="s">
        <v>116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60"/>
      <c r="AP56" s="49" t="s">
        <v>83</v>
      </c>
      <c r="AQ56" s="50"/>
      <c r="AR56" s="50"/>
      <c r="AS56" s="50"/>
      <c r="AT56" s="50"/>
      <c r="AU56" s="50"/>
      <c r="AV56" s="50"/>
      <c r="AW56" s="51"/>
      <c r="AX56" s="49" t="s">
        <v>83</v>
      </c>
      <c r="AY56" s="50"/>
      <c r="AZ56" s="50"/>
      <c r="BA56" s="50"/>
      <c r="BB56" s="50"/>
      <c r="BC56" s="50"/>
      <c r="BD56" s="50"/>
      <c r="BE56" s="50"/>
      <c r="BF56" s="50"/>
      <c r="BG56" s="50"/>
      <c r="BH56" s="51"/>
      <c r="BI56" s="49" t="s">
        <v>83</v>
      </c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1"/>
      <c r="BV56" s="49" t="s">
        <v>83</v>
      </c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1"/>
      <c r="CI56" s="49" t="s">
        <v>83</v>
      </c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1"/>
    </row>
    <row r="57" spans="1:99" ht="15.75">
      <c r="A57" s="52"/>
      <c r="B57" s="53"/>
      <c r="C57" s="53"/>
      <c r="D57" s="53"/>
      <c r="E57" s="53"/>
      <c r="F57" s="53"/>
      <c r="G57" s="54"/>
      <c r="H57" s="55" t="s">
        <v>117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7"/>
      <c r="AP57" s="52"/>
      <c r="AQ57" s="53"/>
      <c r="AR57" s="53"/>
      <c r="AS57" s="53"/>
      <c r="AT57" s="53"/>
      <c r="AU57" s="53"/>
      <c r="AV57" s="53"/>
      <c r="AW57" s="54"/>
      <c r="AX57" s="52"/>
      <c r="AY57" s="53"/>
      <c r="AZ57" s="53"/>
      <c r="BA57" s="53"/>
      <c r="BB57" s="53"/>
      <c r="BC57" s="53"/>
      <c r="BD57" s="53"/>
      <c r="BE57" s="53"/>
      <c r="BF57" s="53"/>
      <c r="BG57" s="53"/>
      <c r="BH57" s="54"/>
      <c r="BI57" s="52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4"/>
      <c r="BV57" s="52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4"/>
      <c r="CI57" s="52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4"/>
    </row>
    <row r="58" spans="1:99" ht="15.75">
      <c r="A58" s="49" t="s">
        <v>118</v>
      </c>
      <c r="B58" s="50"/>
      <c r="C58" s="50"/>
      <c r="D58" s="50"/>
      <c r="E58" s="50"/>
      <c r="F58" s="50"/>
      <c r="G58" s="51"/>
      <c r="H58" s="58" t="s">
        <v>119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60"/>
      <c r="AP58" s="58"/>
      <c r="AQ58" s="59"/>
      <c r="AR58" s="59"/>
      <c r="AS58" s="59"/>
      <c r="AT58" s="59"/>
      <c r="AU58" s="59"/>
      <c r="AV58" s="59"/>
      <c r="AW58" s="60"/>
      <c r="AX58" s="61"/>
      <c r="AY58" s="62"/>
      <c r="AZ58" s="62"/>
      <c r="BA58" s="62"/>
      <c r="BB58" s="62"/>
      <c r="BC58" s="62"/>
      <c r="BD58" s="62"/>
      <c r="BE58" s="62"/>
      <c r="BF58" s="62"/>
      <c r="BG58" s="62"/>
      <c r="BH58" s="63"/>
      <c r="BI58" s="61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3"/>
      <c r="BV58" s="61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3"/>
      <c r="CI58" s="61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</row>
    <row r="59" spans="1:99" ht="15.75">
      <c r="A59" s="43"/>
      <c r="B59" s="44"/>
      <c r="C59" s="44"/>
      <c r="D59" s="44"/>
      <c r="E59" s="44"/>
      <c r="F59" s="44"/>
      <c r="G59" s="45"/>
      <c r="H59" s="46" t="s">
        <v>120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8"/>
      <c r="AP59" s="46"/>
      <c r="AQ59" s="47"/>
      <c r="AR59" s="47"/>
      <c r="AS59" s="47"/>
      <c r="AT59" s="47"/>
      <c r="AU59" s="47"/>
      <c r="AV59" s="47"/>
      <c r="AW59" s="48"/>
      <c r="AX59" s="64"/>
      <c r="AY59" s="65"/>
      <c r="AZ59" s="65"/>
      <c r="BA59" s="65"/>
      <c r="BB59" s="65"/>
      <c r="BC59" s="65"/>
      <c r="BD59" s="65"/>
      <c r="BE59" s="65"/>
      <c r="BF59" s="65"/>
      <c r="BG59" s="65"/>
      <c r="BH59" s="66"/>
      <c r="BI59" s="64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6"/>
      <c r="BV59" s="64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6"/>
      <c r="CI59" s="64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6"/>
    </row>
    <row r="60" spans="1:99" ht="15.75">
      <c r="A60" s="43"/>
      <c r="B60" s="44"/>
      <c r="C60" s="44"/>
      <c r="D60" s="44"/>
      <c r="E60" s="44"/>
      <c r="F60" s="44"/>
      <c r="G60" s="45"/>
      <c r="H60" s="46" t="s">
        <v>121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46"/>
      <c r="AQ60" s="47"/>
      <c r="AR60" s="47"/>
      <c r="AS60" s="47"/>
      <c r="AT60" s="47"/>
      <c r="AU60" s="47"/>
      <c r="AV60" s="47"/>
      <c r="AW60" s="48"/>
      <c r="AX60" s="64"/>
      <c r="AY60" s="65"/>
      <c r="AZ60" s="65"/>
      <c r="BA60" s="65"/>
      <c r="BB60" s="65"/>
      <c r="BC60" s="65"/>
      <c r="BD60" s="65"/>
      <c r="BE60" s="65"/>
      <c r="BF60" s="65"/>
      <c r="BG60" s="65"/>
      <c r="BH60" s="66"/>
      <c r="BI60" s="64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6"/>
      <c r="BV60" s="64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6"/>
      <c r="CI60" s="64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6"/>
    </row>
    <row r="61" spans="1:99" ht="15.75">
      <c r="A61" s="52"/>
      <c r="B61" s="53"/>
      <c r="C61" s="53"/>
      <c r="D61" s="53"/>
      <c r="E61" s="53"/>
      <c r="F61" s="53"/>
      <c r="G61" s="54"/>
      <c r="H61" s="55" t="s">
        <v>122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7"/>
      <c r="AP61" s="55"/>
      <c r="AQ61" s="56"/>
      <c r="AR61" s="56"/>
      <c r="AS61" s="56"/>
      <c r="AT61" s="56"/>
      <c r="AU61" s="56"/>
      <c r="AV61" s="56"/>
      <c r="AW61" s="57"/>
      <c r="AX61" s="67"/>
      <c r="AY61" s="68"/>
      <c r="AZ61" s="68"/>
      <c r="BA61" s="68"/>
      <c r="BB61" s="68"/>
      <c r="BC61" s="68"/>
      <c r="BD61" s="68"/>
      <c r="BE61" s="68"/>
      <c r="BF61" s="68"/>
      <c r="BG61" s="68"/>
      <c r="BH61" s="69"/>
      <c r="BI61" s="67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9"/>
      <c r="BV61" s="67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9"/>
      <c r="CI61" s="67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9"/>
    </row>
    <row r="62" spans="1:99" ht="15.75">
      <c r="A62" s="52"/>
      <c r="B62" s="53"/>
      <c r="C62" s="53"/>
      <c r="D62" s="53"/>
      <c r="E62" s="53"/>
      <c r="F62" s="53"/>
      <c r="G62" s="54"/>
      <c r="H62" s="55" t="s">
        <v>101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7"/>
      <c r="AP62" s="55"/>
      <c r="AQ62" s="56"/>
      <c r="AR62" s="56"/>
      <c r="AS62" s="56"/>
      <c r="AT62" s="56"/>
      <c r="AU62" s="56"/>
      <c r="AV62" s="56"/>
      <c r="AW62" s="57"/>
      <c r="AX62" s="67"/>
      <c r="AY62" s="68"/>
      <c r="AZ62" s="68"/>
      <c r="BA62" s="68"/>
      <c r="BB62" s="68"/>
      <c r="BC62" s="68"/>
      <c r="BD62" s="68"/>
      <c r="BE62" s="68"/>
      <c r="BF62" s="68"/>
      <c r="BG62" s="68"/>
      <c r="BH62" s="69"/>
      <c r="BI62" s="67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9"/>
      <c r="BV62" s="67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9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9"/>
    </row>
    <row r="63" spans="1:99" ht="15.75">
      <c r="A63" s="49">
        <v>4</v>
      </c>
      <c r="B63" s="50"/>
      <c r="C63" s="50"/>
      <c r="D63" s="50"/>
      <c r="E63" s="50"/>
      <c r="F63" s="50"/>
      <c r="G63" s="51"/>
      <c r="H63" s="58" t="s">
        <v>123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60"/>
      <c r="AP63" s="49" t="s">
        <v>83</v>
      </c>
      <c r="AQ63" s="50"/>
      <c r="AR63" s="50"/>
      <c r="AS63" s="50"/>
      <c r="AT63" s="50"/>
      <c r="AU63" s="50"/>
      <c r="AV63" s="50"/>
      <c r="AW63" s="51"/>
      <c r="AX63" s="49" t="s">
        <v>83</v>
      </c>
      <c r="AY63" s="50"/>
      <c r="AZ63" s="50"/>
      <c r="BA63" s="50"/>
      <c r="BB63" s="50"/>
      <c r="BC63" s="50"/>
      <c r="BD63" s="50"/>
      <c r="BE63" s="50"/>
      <c r="BF63" s="50"/>
      <c r="BG63" s="50"/>
      <c r="BH63" s="51"/>
      <c r="BI63" s="49" t="s">
        <v>83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1"/>
      <c r="BV63" s="49">
        <f>BV78+BV83</f>
        <v>20</v>
      </c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1"/>
      <c r="CI63" s="70">
        <f>CI78+CI83</f>
        <v>1234.279498</v>
      </c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2"/>
    </row>
    <row r="64" spans="1:99" ht="15.75">
      <c r="A64" s="43"/>
      <c r="B64" s="44"/>
      <c r="C64" s="44"/>
      <c r="D64" s="44"/>
      <c r="E64" s="44"/>
      <c r="F64" s="44"/>
      <c r="G64" s="45"/>
      <c r="H64" s="46" t="s">
        <v>124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/>
      <c r="AP64" s="43"/>
      <c r="AQ64" s="44"/>
      <c r="AR64" s="44"/>
      <c r="AS64" s="44"/>
      <c r="AT64" s="44"/>
      <c r="AU64" s="44"/>
      <c r="AV64" s="44"/>
      <c r="AW64" s="45"/>
      <c r="AX64" s="43"/>
      <c r="AY64" s="44"/>
      <c r="AZ64" s="44"/>
      <c r="BA64" s="44"/>
      <c r="BB64" s="44"/>
      <c r="BC64" s="44"/>
      <c r="BD64" s="44"/>
      <c r="BE64" s="44"/>
      <c r="BF64" s="44"/>
      <c r="BG64" s="44"/>
      <c r="BH64" s="45"/>
      <c r="BI64" s="43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5"/>
      <c r="BV64" s="43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5"/>
      <c r="CI64" s="73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5"/>
    </row>
    <row r="65" spans="1:99" ht="15.75">
      <c r="A65" s="43"/>
      <c r="B65" s="44"/>
      <c r="C65" s="44"/>
      <c r="D65" s="44"/>
      <c r="E65" s="44"/>
      <c r="F65" s="44"/>
      <c r="G65" s="45"/>
      <c r="H65" s="46" t="s">
        <v>125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8"/>
      <c r="AP65" s="43"/>
      <c r="AQ65" s="44"/>
      <c r="AR65" s="44"/>
      <c r="AS65" s="44"/>
      <c r="AT65" s="44"/>
      <c r="AU65" s="44"/>
      <c r="AV65" s="44"/>
      <c r="AW65" s="45"/>
      <c r="AX65" s="43"/>
      <c r="AY65" s="44"/>
      <c r="AZ65" s="44"/>
      <c r="BA65" s="44"/>
      <c r="BB65" s="44"/>
      <c r="BC65" s="44"/>
      <c r="BD65" s="44"/>
      <c r="BE65" s="44"/>
      <c r="BF65" s="44"/>
      <c r="BG65" s="44"/>
      <c r="BH65" s="45"/>
      <c r="BI65" s="43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5"/>
      <c r="BV65" s="43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5"/>
      <c r="CI65" s="73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5"/>
    </row>
    <row r="66" spans="1:99" ht="15.75">
      <c r="A66" s="52"/>
      <c r="B66" s="53"/>
      <c r="C66" s="53"/>
      <c r="D66" s="53"/>
      <c r="E66" s="53"/>
      <c r="F66" s="53"/>
      <c r="G66" s="54"/>
      <c r="H66" s="55" t="s">
        <v>126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7"/>
      <c r="AP66" s="52"/>
      <c r="AQ66" s="53"/>
      <c r="AR66" s="53"/>
      <c r="AS66" s="53"/>
      <c r="AT66" s="53"/>
      <c r="AU66" s="53"/>
      <c r="AV66" s="53"/>
      <c r="AW66" s="54"/>
      <c r="AX66" s="52"/>
      <c r="AY66" s="53"/>
      <c r="AZ66" s="53"/>
      <c r="BA66" s="53"/>
      <c r="BB66" s="53"/>
      <c r="BC66" s="53"/>
      <c r="BD66" s="53"/>
      <c r="BE66" s="53"/>
      <c r="BF66" s="53"/>
      <c r="BG66" s="53"/>
      <c r="BH66" s="54"/>
      <c r="BI66" s="52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4"/>
      <c r="BV66" s="52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4"/>
      <c r="CI66" s="76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8"/>
    </row>
    <row r="67" spans="1:99" ht="15.75">
      <c r="A67" s="49" t="s">
        <v>127</v>
      </c>
      <c r="B67" s="50"/>
      <c r="C67" s="50"/>
      <c r="D67" s="50"/>
      <c r="E67" s="50"/>
      <c r="F67" s="50"/>
      <c r="G67" s="51"/>
      <c r="H67" s="58" t="s">
        <v>128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60"/>
      <c r="AP67" s="49" t="s">
        <v>83</v>
      </c>
      <c r="AQ67" s="50"/>
      <c r="AR67" s="50"/>
      <c r="AS67" s="50"/>
      <c r="AT67" s="50"/>
      <c r="AU67" s="50"/>
      <c r="AV67" s="50"/>
      <c r="AW67" s="51"/>
      <c r="AX67" s="49" t="s">
        <v>83</v>
      </c>
      <c r="AY67" s="50"/>
      <c r="AZ67" s="50"/>
      <c r="BA67" s="50"/>
      <c r="BB67" s="50"/>
      <c r="BC67" s="50"/>
      <c r="BD67" s="50"/>
      <c r="BE67" s="50"/>
      <c r="BF67" s="50"/>
      <c r="BG67" s="50"/>
      <c r="BH67" s="51"/>
      <c r="BI67" s="49" t="s">
        <v>83</v>
      </c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1"/>
      <c r="BV67" s="49">
        <f>BV63</f>
        <v>20</v>
      </c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1"/>
      <c r="CI67" s="79">
        <f>CI72</f>
        <v>1234.279498</v>
      </c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1"/>
    </row>
    <row r="68" spans="1:99" ht="15.75">
      <c r="A68" s="43"/>
      <c r="B68" s="44"/>
      <c r="C68" s="44"/>
      <c r="D68" s="44"/>
      <c r="E68" s="44"/>
      <c r="F68" s="44"/>
      <c r="G68" s="45"/>
      <c r="H68" s="46" t="s">
        <v>129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8"/>
      <c r="AP68" s="43"/>
      <c r="AQ68" s="44"/>
      <c r="AR68" s="44"/>
      <c r="AS68" s="44"/>
      <c r="AT68" s="44"/>
      <c r="AU68" s="44"/>
      <c r="AV68" s="44"/>
      <c r="AW68" s="45"/>
      <c r="AX68" s="43"/>
      <c r="AY68" s="44"/>
      <c r="AZ68" s="44"/>
      <c r="BA68" s="44"/>
      <c r="BB68" s="44"/>
      <c r="BC68" s="44"/>
      <c r="BD68" s="44"/>
      <c r="BE68" s="44"/>
      <c r="BF68" s="44"/>
      <c r="BG68" s="44"/>
      <c r="BH68" s="45"/>
      <c r="BI68" s="43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5"/>
      <c r="BV68" s="43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5"/>
      <c r="CI68" s="43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5"/>
    </row>
    <row r="69" spans="1:99" ht="15.75">
      <c r="A69" s="52"/>
      <c r="B69" s="53"/>
      <c r="C69" s="53"/>
      <c r="D69" s="53"/>
      <c r="E69" s="53"/>
      <c r="F69" s="53"/>
      <c r="G69" s="54"/>
      <c r="H69" s="55" t="s">
        <v>130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7"/>
      <c r="AP69" s="52"/>
      <c r="AQ69" s="53"/>
      <c r="AR69" s="53"/>
      <c r="AS69" s="53"/>
      <c r="AT69" s="53"/>
      <c r="AU69" s="53"/>
      <c r="AV69" s="53"/>
      <c r="AW69" s="54"/>
      <c r="AX69" s="52"/>
      <c r="AY69" s="53"/>
      <c r="AZ69" s="53"/>
      <c r="BA69" s="53"/>
      <c r="BB69" s="53"/>
      <c r="BC69" s="53"/>
      <c r="BD69" s="53"/>
      <c r="BE69" s="53"/>
      <c r="BF69" s="53"/>
      <c r="BG69" s="53"/>
      <c r="BH69" s="54"/>
      <c r="BI69" s="52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4"/>
      <c r="BV69" s="52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4"/>
      <c r="CI69" s="52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4"/>
    </row>
    <row r="70" spans="1:99" ht="15.75">
      <c r="A70" s="49" t="s">
        <v>131</v>
      </c>
      <c r="B70" s="50"/>
      <c r="C70" s="50"/>
      <c r="D70" s="50"/>
      <c r="E70" s="50"/>
      <c r="F70" s="50"/>
      <c r="G70" s="51"/>
      <c r="H70" s="58" t="s">
        <v>132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60"/>
      <c r="AP70" s="49" t="s">
        <v>83</v>
      </c>
      <c r="AQ70" s="50"/>
      <c r="AR70" s="50"/>
      <c r="AS70" s="50"/>
      <c r="AT70" s="50"/>
      <c r="AU70" s="50"/>
      <c r="AV70" s="50"/>
      <c r="AW70" s="51"/>
      <c r="AX70" s="49" t="s">
        <v>83</v>
      </c>
      <c r="AY70" s="50"/>
      <c r="AZ70" s="50"/>
      <c r="BA70" s="50"/>
      <c r="BB70" s="50"/>
      <c r="BC70" s="50"/>
      <c r="BD70" s="50"/>
      <c r="BE70" s="50"/>
      <c r="BF70" s="50"/>
      <c r="BG70" s="50"/>
      <c r="BH70" s="51"/>
      <c r="BI70" s="49" t="s">
        <v>83</v>
      </c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1"/>
      <c r="BV70" s="49">
        <f>BV72</f>
        <v>20</v>
      </c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1"/>
      <c r="CI70" s="79">
        <f>CI72</f>
        <v>1234.279498</v>
      </c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1"/>
    </row>
    <row r="71" spans="1:99" ht="15.75">
      <c r="A71" s="52"/>
      <c r="B71" s="53"/>
      <c r="C71" s="53"/>
      <c r="D71" s="53"/>
      <c r="E71" s="53"/>
      <c r="F71" s="53"/>
      <c r="G71" s="54"/>
      <c r="H71" s="55" t="s">
        <v>133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7"/>
      <c r="AP71" s="52"/>
      <c r="AQ71" s="53"/>
      <c r="AR71" s="53"/>
      <c r="AS71" s="53"/>
      <c r="AT71" s="53"/>
      <c r="AU71" s="53"/>
      <c r="AV71" s="53"/>
      <c r="AW71" s="54"/>
      <c r="AX71" s="52"/>
      <c r="AY71" s="53"/>
      <c r="AZ71" s="53"/>
      <c r="BA71" s="53"/>
      <c r="BB71" s="53"/>
      <c r="BC71" s="53"/>
      <c r="BD71" s="53"/>
      <c r="BE71" s="53"/>
      <c r="BF71" s="53"/>
      <c r="BG71" s="53"/>
      <c r="BH71" s="54"/>
      <c r="BI71" s="52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4"/>
      <c r="BV71" s="52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4"/>
      <c r="CI71" s="52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4"/>
    </row>
    <row r="72" spans="1:99" ht="15.75">
      <c r="A72" s="49" t="s">
        <v>134</v>
      </c>
      <c r="B72" s="50"/>
      <c r="C72" s="50"/>
      <c r="D72" s="50"/>
      <c r="E72" s="50"/>
      <c r="F72" s="50"/>
      <c r="G72" s="51"/>
      <c r="H72" s="58" t="s">
        <v>135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/>
      <c r="AP72" s="58"/>
      <c r="AQ72" s="59"/>
      <c r="AR72" s="59"/>
      <c r="AS72" s="59"/>
      <c r="AT72" s="59"/>
      <c r="AU72" s="59"/>
      <c r="AV72" s="59"/>
      <c r="AW72" s="60"/>
      <c r="AX72" s="61"/>
      <c r="AY72" s="62"/>
      <c r="AZ72" s="62"/>
      <c r="BA72" s="62"/>
      <c r="BB72" s="62"/>
      <c r="BC72" s="62"/>
      <c r="BD72" s="62"/>
      <c r="BE72" s="62"/>
      <c r="BF72" s="62"/>
      <c r="BG72" s="62"/>
      <c r="BH72" s="63"/>
      <c r="BI72" s="61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3"/>
      <c r="BV72" s="49">
        <f>BV78+BV83</f>
        <v>20</v>
      </c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1"/>
      <c r="CI72" s="70">
        <f>CI78+CI83</f>
        <v>1234.279498</v>
      </c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2"/>
    </row>
    <row r="73" spans="1:99" ht="15.75">
      <c r="A73" s="43"/>
      <c r="B73" s="44"/>
      <c r="C73" s="44"/>
      <c r="D73" s="44"/>
      <c r="E73" s="44"/>
      <c r="F73" s="44"/>
      <c r="G73" s="45"/>
      <c r="H73" s="46" t="s">
        <v>136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8"/>
      <c r="AP73" s="46"/>
      <c r="AQ73" s="47"/>
      <c r="AR73" s="47"/>
      <c r="AS73" s="47"/>
      <c r="AT73" s="47"/>
      <c r="AU73" s="47"/>
      <c r="AV73" s="47"/>
      <c r="AW73" s="48"/>
      <c r="AX73" s="64"/>
      <c r="AY73" s="65"/>
      <c r="AZ73" s="65"/>
      <c r="BA73" s="65"/>
      <c r="BB73" s="65"/>
      <c r="BC73" s="65"/>
      <c r="BD73" s="65"/>
      <c r="BE73" s="65"/>
      <c r="BF73" s="65"/>
      <c r="BG73" s="65"/>
      <c r="BH73" s="66"/>
      <c r="BI73" s="64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6"/>
      <c r="BV73" s="43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5"/>
      <c r="CI73" s="73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5"/>
    </row>
    <row r="74" spans="1:99" ht="15.75">
      <c r="A74" s="49"/>
      <c r="B74" s="50"/>
      <c r="C74" s="50"/>
      <c r="D74" s="50"/>
      <c r="E74" s="50"/>
      <c r="F74" s="50"/>
      <c r="G74" s="51"/>
      <c r="H74" s="46" t="s">
        <v>137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8"/>
      <c r="AP74" s="46"/>
      <c r="AQ74" s="47"/>
      <c r="AR74" s="47"/>
      <c r="AS74" s="47"/>
      <c r="AT74" s="47"/>
      <c r="AU74" s="47"/>
      <c r="AV74" s="47"/>
      <c r="AW74" s="48"/>
      <c r="AX74" s="64"/>
      <c r="AY74" s="65"/>
      <c r="AZ74" s="65"/>
      <c r="BA74" s="65"/>
      <c r="BB74" s="65"/>
      <c r="BC74" s="65"/>
      <c r="BD74" s="65"/>
      <c r="BE74" s="65"/>
      <c r="BF74" s="65"/>
      <c r="BG74" s="65"/>
      <c r="BH74" s="66"/>
      <c r="BI74" s="64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6"/>
      <c r="BV74" s="43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5"/>
      <c r="CI74" s="73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5"/>
    </row>
    <row r="75" spans="1:99" ht="15.75">
      <c r="A75" s="43"/>
      <c r="B75" s="44"/>
      <c r="C75" s="44"/>
      <c r="D75" s="44"/>
      <c r="E75" s="44"/>
      <c r="F75" s="44"/>
      <c r="G75" s="45"/>
      <c r="H75" s="46" t="s">
        <v>138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8"/>
      <c r="AP75" s="46"/>
      <c r="AQ75" s="47"/>
      <c r="AR75" s="47"/>
      <c r="AS75" s="47"/>
      <c r="AT75" s="47"/>
      <c r="AU75" s="47"/>
      <c r="AV75" s="47"/>
      <c r="AW75" s="48"/>
      <c r="AX75" s="64"/>
      <c r="AY75" s="65"/>
      <c r="AZ75" s="65"/>
      <c r="BA75" s="65"/>
      <c r="BB75" s="65"/>
      <c r="BC75" s="65"/>
      <c r="BD75" s="65"/>
      <c r="BE75" s="65"/>
      <c r="BF75" s="65"/>
      <c r="BG75" s="65"/>
      <c r="BH75" s="66"/>
      <c r="BI75" s="64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6"/>
      <c r="BV75" s="43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5"/>
      <c r="CI75" s="73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5"/>
    </row>
    <row r="76" spans="1:99" ht="15.75">
      <c r="A76" s="52"/>
      <c r="B76" s="53"/>
      <c r="C76" s="53"/>
      <c r="D76" s="53"/>
      <c r="E76" s="53"/>
      <c r="F76" s="53"/>
      <c r="G76" s="54"/>
      <c r="H76" s="55" t="s">
        <v>139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7"/>
      <c r="AP76" s="55"/>
      <c r="AQ76" s="56"/>
      <c r="AR76" s="56"/>
      <c r="AS76" s="56"/>
      <c r="AT76" s="56"/>
      <c r="AU76" s="56"/>
      <c r="AV76" s="56"/>
      <c r="AW76" s="57"/>
      <c r="AX76" s="67"/>
      <c r="AY76" s="68"/>
      <c r="AZ76" s="68"/>
      <c r="BA76" s="68"/>
      <c r="BB76" s="68"/>
      <c r="BC76" s="68"/>
      <c r="BD76" s="68"/>
      <c r="BE76" s="68"/>
      <c r="BF76" s="68"/>
      <c r="BG76" s="68"/>
      <c r="BH76" s="69"/>
      <c r="BI76" s="67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9"/>
      <c r="BV76" s="52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4"/>
      <c r="CI76" s="7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8"/>
    </row>
    <row r="77" spans="1:99" ht="15.75">
      <c r="A77" s="52"/>
      <c r="B77" s="53"/>
      <c r="C77" s="53"/>
      <c r="D77" s="53"/>
      <c r="E77" s="53"/>
      <c r="F77" s="53"/>
      <c r="G77" s="54"/>
      <c r="H77" s="55" t="s">
        <v>101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7"/>
      <c r="AP77" s="55"/>
      <c r="AQ77" s="56"/>
      <c r="AR77" s="56"/>
      <c r="AS77" s="56"/>
      <c r="AT77" s="56"/>
      <c r="AU77" s="56"/>
      <c r="AV77" s="56"/>
      <c r="AW77" s="57"/>
      <c r="AX77" s="67"/>
      <c r="AY77" s="68"/>
      <c r="AZ77" s="68"/>
      <c r="BA77" s="68"/>
      <c r="BB77" s="68"/>
      <c r="BC77" s="68"/>
      <c r="BD77" s="68"/>
      <c r="BE77" s="68"/>
      <c r="BF77" s="68"/>
      <c r="BG77" s="68"/>
      <c r="BH77" s="69"/>
      <c r="BI77" s="67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9"/>
      <c r="BV77" s="67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9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9"/>
    </row>
    <row r="78" spans="1:99" ht="15.75">
      <c r="A78" s="52" t="s">
        <v>140</v>
      </c>
      <c r="B78" s="53"/>
      <c r="C78" s="53"/>
      <c r="D78" s="53"/>
      <c r="E78" s="53"/>
      <c r="F78" s="53"/>
      <c r="G78" s="54"/>
      <c r="H78" s="80" t="s">
        <v>141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2"/>
      <c r="AP78" s="83">
        <v>2020</v>
      </c>
      <c r="AQ78" s="84"/>
      <c r="AR78" s="84"/>
      <c r="AS78" s="84"/>
      <c r="AT78" s="84"/>
      <c r="AU78" s="84"/>
      <c r="AV78" s="84"/>
      <c r="AW78" s="85"/>
      <c r="AX78" s="83">
        <v>6</v>
      </c>
      <c r="AY78" s="84"/>
      <c r="AZ78" s="84"/>
      <c r="BA78" s="84"/>
      <c r="BB78" s="84"/>
      <c r="BC78" s="84"/>
      <c r="BD78" s="84"/>
      <c r="BE78" s="84"/>
      <c r="BF78" s="84"/>
      <c r="BG78" s="84"/>
      <c r="BH78" s="85"/>
      <c r="BI78" s="83" t="s">
        <v>142</v>
      </c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5"/>
      <c r="BV78" s="83">
        <v>10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5"/>
      <c r="CI78" s="86">
        <f>SUM(CI80:CU82)</f>
        <v>570.2073</v>
      </c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7"/>
    </row>
    <row r="79" spans="1:99" ht="15.75">
      <c r="A79" s="49"/>
      <c r="B79" s="50"/>
      <c r="C79" s="50"/>
      <c r="D79" s="50"/>
      <c r="E79" s="50"/>
      <c r="F79" s="50"/>
      <c r="G79" s="51"/>
      <c r="H79" s="80" t="s">
        <v>143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2"/>
      <c r="AP79" s="52"/>
      <c r="AQ79" s="53"/>
      <c r="AR79" s="53"/>
      <c r="AS79" s="53"/>
      <c r="AT79" s="53"/>
      <c r="AU79" s="53"/>
      <c r="AV79" s="53"/>
      <c r="AW79" s="54"/>
      <c r="AX79" s="52"/>
      <c r="AY79" s="53"/>
      <c r="AZ79" s="53"/>
      <c r="BA79" s="53"/>
      <c r="BB79" s="53"/>
      <c r="BC79" s="53"/>
      <c r="BD79" s="53"/>
      <c r="BE79" s="53"/>
      <c r="BF79" s="53"/>
      <c r="BG79" s="53"/>
      <c r="BH79" s="54"/>
      <c r="BI79" s="52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4"/>
      <c r="BV79" s="52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4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9"/>
    </row>
    <row r="80" spans="1:99" ht="15.75">
      <c r="A80" s="31"/>
      <c r="B80" s="32"/>
      <c r="C80" s="32"/>
      <c r="D80" s="32"/>
      <c r="E80" s="32"/>
      <c r="F80" s="32"/>
      <c r="G80" s="33"/>
      <c r="H80" s="55" t="s">
        <v>144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7"/>
      <c r="AP80" s="52"/>
      <c r="AQ80" s="53"/>
      <c r="AR80" s="53"/>
      <c r="AS80" s="53"/>
      <c r="AT80" s="53"/>
      <c r="AU80" s="53"/>
      <c r="AV80" s="53"/>
      <c r="AW80" s="54"/>
      <c r="AX80" s="52"/>
      <c r="AY80" s="53"/>
      <c r="AZ80" s="53"/>
      <c r="BA80" s="53"/>
      <c r="BB80" s="53"/>
      <c r="BC80" s="53"/>
      <c r="BD80" s="53"/>
      <c r="BE80" s="53"/>
      <c r="BF80" s="53"/>
      <c r="BG80" s="53"/>
      <c r="BH80" s="54"/>
      <c r="BI80" s="52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4"/>
      <c r="BV80" s="52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4"/>
      <c r="CI80" s="88">
        <f>173503.12/1000</f>
        <v>173.50312</v>
      </c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9"/>
    </row>
    <row r="81" spans="1:99" ht="34.5" customHeight="1">
      <c r="A81" s="31"/>
      <c r="B81" s="32"/>
      <c r="C81" s="32"/>
      <c r="D81" s="32"/>
      <c r="E81" s="32"/>
      <c r="F81" s="32"/>
      <c r="G81" s="33"/>
      <c r="H81" s="90" t="s">
        <v>145</v>
      </c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2"/>
      <c r="AP81" s="52"/>
      <c r="AQ81" s="53"/>
      <c r="AR81" s="53"/>
      <c r="AS81" s="53"/>
      <c r="AT81" s="53"/>
      <c r="AU81" s="53"/>
      <c r="AV81" s="53"/>
      <c r="AW81" s="54"/>
      <c r="AX81" s="52"/>
      <c r="AY81" s="53"/>
      <c r="AZ81" s="53"/>
      <c r="BA81" s="53"/>
      <c r="BB81" s="53"/>
      <c r="BC81" s="53"/>
      <c r="BD81" s="53"/>
      <c r="BE81" s="53"/>
      <c r="BF81" s="53"/>
      <c r="BG81" s="53"/>
      <c r="BH81" s="54"/>
      <c r="BI81" s="52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4"/>
      <c r="BV81" s="52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4"/>
      <c r="CI81" s="88">
        <f>185289.29/1000</f>
        <v>185.28929</v>
      </c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9"/>
    </row>
    <row r="82" spans="1:99" ht="30.75" customHeight="1">
      <c r="A82" s="52"/>
      <c r="B82" s="53"/>
      <c r="C82" s="53"/>
      <c r="D82" s="53"/>
      <c r="E82" s="53"/>
      <c r="F82" s="53"/>
      <c r="G82" s="54"/>
      <c r="H82" s="90" t="s">
        <v>146</v>
      </c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2"/>
      <c r="AP82" s="52"/>
      <c r="AQ82" s="53"/>
      <c r="AR82" s="53"/>
      <c r="AS82" s="53"/>
      <c r="AT82" s="53"/>
      <c r="AU82" s="53"/>
      <c r="AV82" s="53"/>
      <c r="AW82" s="54"/>
      <c r="AX82" s="52"/>
      <c r="AY82" s="53"/>
      <c r="AZ82" s="53"/>
      <c r="BA82" s="53"/>
      <c r="BB82" s="53"/>
      <c r="BC82" s="53"/>
      <c r="BD82" s="53"/>
      <c r="BE82" s="53"/>
      <c r="BF82" s="53"/>
      <c r="BG82" s="53"/>
      <c r="BH82" s="54"/>
      <c r="BI82" s="52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4"/>
      <c r="BV82" s="52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4"/>
      <c r="CI82" s="88">
        <f>211414.89/1000</f>
        <v>211.41489</v>
      </c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9"/>
    </row>
    <row r="83" spans="1:99" ht="15.75">
      <c r="A83" s="52" t="s">
        <v>147</v>
      </c>
      <c r="B83" s="53"/>
      <c r="C83" s="53"/>
      <c r="D83" s="53"/>
      <c r="E83" s="53"/>
      <c r="F83" s="53"/>
      <c r="G83" s="54"/>
      <c r="H83" s="80" t="s">
        <v>148</v>
      </c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2"/>
      <c r="AP83" s="83">
        <v>2020</v>
      </c>
      <c r="AQ83" s="84"/>
      <c r="AR83" s="84"/>
      <c r="AS83" s="84"/>
      <c r="AT83" s="84"/>
      <c r="AU83" s="84"/>
      <c r="AV83" s="84"/>
      <c r="AW83" s="85"/>
      <c r="AX83" s="83">
        <v>10</v>
      </c>
      <c r="AY83" s="84"/>
      <c r="AZ83" s="84"/>
      <c r="BA83" s="84"/>
      <c r="BB83" s="84"/>
      <c r="BC83" s="84"/>
      <c r="BD83" s="84"/>
      <c r="BE83" s="84"/>
      <c r="BF83" s="84"/>
      <c r="BG83" s="84"/>
      <c r="BH83" s="85"/>
      <c r="BI83" s="83" t="s">
        <v>142</v>
      </c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5"/>
      <c r="BV83" s="83">
        <v>10</v>
      </c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5"/>
      <c r="CI83" s="86">
        <f>SUM(CI85:CI87)</f>
        <v>664.0721980000001</v>
      </c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7"/>
    </row>
    <row r="84" spans="1:99" ht="15.75">
      <c r="A84" s="49"/>
      <c r="B84" s="50"/>
      <c r="C84" s="50"/>
      <c r="D84" s="50"/>
      <c r="E84" s="50"/>
      <c r="F84" s="50"/>
      <c r="G84" s="51"/>
      <c r="H84" s="80" t="s">
        <v>143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2"/>
      <c r="AP84" s="52"/>
      <c r="AQ84" s="53"/>
      <c r="AR84" s="53"/>
      <c r="AS84" s="53"/>
      <c r="AT84" s="53"/>
      <c r="AU84" s="53"/>
      <c r="AV84" s="53"/>
      <c r="AW84" s="54"/>
      <c r="AX84" s="52"/>
      <c r="AY84" s="53"/>
      <c r="AZ84" s="53"/>
      <c r="BA84" s="53"/>
      <c r="BB84" s="53"/>
      <c r="BC84" s="53"/>
      <c r="BD84" s="53"/>
      <c r="BE84" s="53"/>
      <c r="BF84" s="53"/>
      <c r="BG84" s="53"/>
      <c r="BH84" s="54"/>
      <c r="BI84" s="52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4"/>
      <c r="BV84" s="52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4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9"/>
    </row>
    <row r="85" spans="1:99" ht="15.75">
      <c r="A85" s="31"/>
      <c r="B85" s="32"/>
      <c r="C85" s="32"/>
      <c r="D85" s="32"/>
      <c r="E85" s="32"/>
      <c r="F85" s="32"/>
      <c r="G85" s="33"/>
      <c r="H85" s="55" t="s">
        <v>149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7"/>
      <c r="AP85" s="52"/>
      <c r="AQ85" s="53"/>
      <c r="AR85" s="53"/>
      <c r="AS85" s="53"/>
      <c r="AT85" s="53"/>
      <c r="AU85" s="53"/>
      <c r="AV85" s="53"/>
      <c r="AW85" s="54"/>
      <c r="AX85" s="52"/>
      <c r="AY85" s="53"/>
      <c r="AZ85" s="53"/>
      <c r="BA85" s="53"/>
      <c r="BB85" s="53"/>
      <c r="BC85" s="53"/>
      <c r="BD85" s="53"/>
      <c r="BE85" s="53"/>
      <c r="BF85" s="53"/>
      <c r="BG85" s="53"/>
      <c r="BH85" s="54"/>
      <c r="BI85" s="52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4"/>
      <c r="BV85" s="52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4"/>
      <c r="CI85" s="88">
        <f>173503.12/1000</f>
        <v>173.50312</v>
      </c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9"/>
    </row>
    <row r="86" spans="1:99" ht="31.5" customHeight="1">
      <c r="A86" s="31"/>
      <c r="B86" s="32"/>
      <c r="C86" s="32"/>
      <c r="D86" s="32"/>
      <c r="E86" s="32"/>
      <c r="F86" s="32"/>
      <c r="G86" s="33"/>
      <c r="H86" s="90" t="s">
        <v>150</v>
      </c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2"/>
      <c r="AP86" s="52"/>
      <c r="AQ86" s="53"/>
      <c r="AR86" s="53"/>
      <c r="AS86" s="53"/>
      <c r="AT86" s="53"/>
      <c r="AU86" s="53"/>
      <c r="AV86" s="53"/>
      <c r="AW86" s="54"/>
      <c r="AX86" s="52"/>
      <c r="AY86" s="53"/>
      <c r="AZ86" s="53"/>
      <c r="BA86" s="53"/>
      <c r="BB86" s="53"/>
      <c r="BC86" s="53"/>
      <c r="BD86" s="53"/>
      <c r="BE86" s="53"/>
      <c r="BF86" s="53"/>
      <c r="BG86" s="53"/>
      <c r="BH86" s="54"/>
      <c r="BI86" s="52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4"/>
      <c r="BV86" s="52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4"/>
      <c r="CI86" s="88">
        <f>185289.29/1000</f>
        <v>185.28929</v>
      </c>
      <c r="CJ86" s="88"/>
      <c r="CK86" s="88"/>
      <c r="CL86" s="88"/>
      <c r="CM86" s="88"/>
      <c r="CN86" s="88"/>
      <c r="CO86" s="88"/>
      <c r="CP86" s="88"/>
      <c r="CQ86" s="88"/>
      <c r="CR86" s="88"/>
      <c r="CS86" s="88"/>
      <c r="CT86" s="88"/>
      <c r="CU86" s="89"/>
    </row>
    <row r="87" spans="1:99" ht="33" customHeight="1">
      <c r="A87" s="52"/>
      <c r="B87" s="53"/>
      <c r="C87" s="53"/>
      <c r="D87" s="53"/>
      <c r="E87" s="53"/>
      <c r="F87" s="53"/>
      <c r="G87" s="54"/>
      <c r="H87" s="90" t="s">
        <v>151</v>
      </c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2"/>
      <c r="AP87" s="52"/>
      <c r="AQ87" s="53"/>
      <c r="AR87" s="53"/>
      <c r="AS87" s="53"/>
      <c r="AT87" s="53"/>
      <c r="AU87" s="53"/>
      <c r="AV87" s="53"/>
      <c r="AW87" s="54"/>
      <c r="AX87" s="52"/>
      <c r="AY87" s="53"/>
      <c r="AZ87" s="53"/>
      <c r="BA87" s="53"/>
      <c r="BB87" s="53"/>
      <c r="BC87" s="53"/>
      <c r="BD87" s="53"/>
      <c r="BE87" s="53"/>
      <c r="BF87" s="53"/>
      <c r="BG87" s="53"/>
      <c r="BH87" s="54"/>
      <c r="BI87" s="52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4"/>
      <c r="BV87" s="52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4"/>
      <c r="CI87" s="88">
        <f>305279.788/1000</f>
        <v>305.279788</v>
      </c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9"/>
    </row>
    <row r="88" spans="1:99" ht="15.75">
      <c r="A88" s="49" t="s">
        <v>152</v>
      </c>
      <c r="B88" s="50"/>
      <c r="C88" s="50"/>
      <c r="D88" s="50"/>
      <c r="E88" s="50"/>
      <c r="F88" s="50"/>
      <c r="G88" s="51"/>
      <c r="H88" s="58" t="s">
        <v>153</v>
      </c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60"/>
      <c r="AP88" s="49" t="s">
        <v>83</v>
      </c>
      <c r="AQ88" s="50"/>
      <c r="AR88" s="50"/>
      <c r="AS88" s="50"/>
      <c r="AT88" s="50"/>
      <c r="AU88" s="50"/>
      <c r="AV88" s="50"/>
      <c r="AW88" s="51"/>
      <c r="AX88" s="49" t="s">
        <v>83</v>
      </c>
      <c r="AY88" s="50"/>
      <c r="AZ88" s="50"/>
      <c r="BA88" s="50"/>
      <c r="BB88" s="50"/>
      <c r="BC88" s="50"/>
      <c r="BD88" s="50"/>
      <c r="BE88" s="50"/>
      <c r="BF88" s="50"/>
      <c r="BG88" s="50"/>
      <c r="BH88" s="51"/>
      <c r="BI88" s="49" t="s">
        <v>83</v>
      </c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1"/>
      <c r="BV88" s="49" t="s">
        <v>83</v>
      </c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1"/>
      <c r="CI88" s="49" t="s">
        <v>83</v>
      </c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1"/>
    </row>
    <row r="89" spans="1:99" ht="15.75">
      <c r="A89" s="43"/>
      <c r="B89" s="44"/>
      <c r="C89" s="44"/>
      <c r="D89" s="44"/>
      <c r="E89" s="44"/>
      <c r="F89" s="44"/>
      <c r="G89" s="45"/>
      <c r="H89" s="46" t="s">
        <v>154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8"/>
      <c r="AP89" s="43"/>
      <c r="AQ89" s="44"/>
      <c r="AR89" s="44"/>
      <c r="AS89" s="44"/>
      <c r="AT89" s="44"/>
      <c r="AU89" s="44"/>
      <c r="AV89" s="44"/>
      <c r="AW89" s="45"/>
      <c r="AX89" s="43"/>
      <c r="AY89" s="44"/>
      <c r="AZ89" s="44"/>
      <c r="BA89" s="44"/>
      <c r="BB89" s="44"/>
      <c r="BC89" s="44"/>
      <c r="BD89" s="44"/>
      <c r="BE89" s="44"/>
      <c r="BF89" s="44"/>
      <c r="BG89" s="44"/>
      <c r="BH89" s="45"/>
      <c r="BI89" s="43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5"/>
      <c r="BV89" s="43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5"/>
      <c r="CI89" s="43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5"/>
    </row>
    <row r="90" spans="1:99" ht="15.75">
      <c r="A90" s="52"/>
      <c r="B90" s="53"/>
      <c r="C90" s="53"/>
      <c r="D90" s="53"/>
      <c r="E90" s="53"/>
      <c r="F90" s="53"/>
      <c r="G90" s="54"/>
      <c r="H90" s="55" t="s">
        <v>155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7"/>
      <c r="AP90" s="52"/>
      <c r="AQ90" s="53"/>
      <c r="AR90" s="53"/>
      <c r="AS90" s="53"/>
      <c r="AT90" s="53"/>
      <c r="AU90" s="53"/>
      <c r="AV90" s="53"/>
      <c r="AW90" s="54"/>
      <c r="AX90" s="52"/>
      <c r="AY90" s="53"/>
      <c r="AZ90" s="53"/>
      <c r="BA90" s="53"/>
      <c r="BB90" s="53"/>
      <c r="BC90" s="53"/>
      <c r="BD90" s="53"/>
      <c r="BE90" s="53"/>
      <c r="BF90" s="53"/>
      <c r="BG90" s="53"/>
      <c r="BH90" s="54"/>
      <c r="BI90" s="52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4"/>
      <c r="BV90" s="52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4"/>
      <c r="CI90" s="52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4"/>
    </row>
    <row r="91" spans="1:99" ht="15.75">
      <c r="A91" s="49" t="s">
        <v>156</v>
      </c>
      <c r="B91" s="50"/>
      <c r="C91" s="50"/>
      <c r="D91" s="50"/>
      <c r="E91" s="50"/>
      <c r="F91" s="50"/>
      <c r="G91" s="51"/>
      <c r="H91" s="58" t="s">
        <v>157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60"/>
      <c r="AP91" s="49" t="s">
        <v>83</v>
      </c>
      <c r="AQ91" s="50"/>
      <c r="AR91" s="50"/>
      <c r="AS91" s="50"/>
      <c r="AT91" s="50"/>
      <c r="AU91" s="50"/>
      <c r="AV91" s="50"/>
      <c r="AW91" s="51"/>
      <c r="AX91" s="49" t="s">
        <v>83</v>
      </c>
      <c r="AY91" s="50"/>
      <c r="AZ91" s="50"/>
      <c r="BA91" s="50"/>
      <c r="BB91" s="50"/>
      <c r="BC91" s="50"/>
      <c r="BD91" s="50"/>
      <c r="BE91" s="50"/>
      <c r="BF91" s="50"/>
      <c r="BG91" s="50"/>
      <c r="BH91" s="51"/>
      <c r="BI91" s="49" t="s">
        <v>83</v>
      </c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1"/>
      <c r="BV91" s="49" t="s">
        <v>83</v>
      </c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1"/>
      <c r="CI91" s="49" t="s">
        <v>83</v>
      </c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1"/>
    </row>
    <row r="92" spans="1:99" ht="15.75">
      <c r="A92" s="52"/>
      <c r="B92" s="53"/>
      <c r="C92" s="53"/>
      <c r="D92" s="53"/>
      <c r="E92" s="53"/>
      <c r="F92" s="53"/>
      <c r="G92" s="54"/>
      <c r="H92" s="55" t="s">
        <v>158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7"/>
      <c r="AP92" s="52"/>
      <c r="AQ92" s="53"/>
      <c r="AR92" s="53"/>
      <c r="AS92" s="53"/>
      <c r="AT92" s="53"/>
      <c r="AU92" s="53"/>
      <c r="AV92" s="53"/>
      <c r="AW92" s="54"/>
      <c r="AX92" s="52"/>
      <c r="AY92" s="53"/>
      <c r="AZ92" s="53"/>
      <c r="BA92" s="53"/>
      <c r="BB92" s="53"/>
      <c r="BC92" s="53"/>
      <c r="BD92" s="53"/>
      <c r="BE92" s="53"/>
      <c r="BF92" s="53"/>
      <c r="BG92" s="53"/>
      <c r="BH92" s="54"/>
      <c r="BI92" s="52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4"/>
      <c r="BV92" s="52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4"/>
      <c r="CI92" s="52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4"/>
    </row>
    <row r="93" spans="1:99" ht="15.75">
      <c r="A93" s="49" t="s">
        <v>159</v>
      </c>
      <c r="B93" s="50"/>
      <c r="C93" s="50"/>
      <c r="D93" s="50"/>
      <c r="E93" s="50"/>
      <c r="F93" s="50"/>
      <c r="G93" s="51"/>
      <c r="H93" s="58" t="s">
        <v>132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60"/>
      <c r="AP93" s="49" t="s">
        <v>83</v>
      </c>
      <c r="AQ93" s="50"/>
      <c r="AR93" s="50"/>
      <c r="AS93" s="50"/>
      <c r="AT93" s="50"/>
      <c r="AU93" s="50"/>
      <c r="AV93" s="50"/>
      <c r="AW93" s="51"/>
      <c r="AX93" s="49" t="s">
        <v>83</v>
      </c>
      <c r="AY93" s="50"/>
      <c r="AZ93" s="50"/>
      <c r="BA93" s="50"/>
      <c r="BB93" s="50"/>
      <c r="BC93" s="50"/>
      <c r="BD93" s="50"/>
      <c r="BE93" s="50"/>
      <c r="BF93" s="50"/>
      <c r="BG93" s="50"/>
      <c r="BH93" s="51"/>
      <c r="BI93" s="49" t="s">
        <v>83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1"/>
      <c r="BV93" s="49" t="s">
        <v>83</v>
      </c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1"/>
      <c r="CI93" s="49" t="s">
        <v>83</v>
      </c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1"/>
    </row>
    <row r="94" spans="1:99" ht="15.75">
      <c r="A94" s="52"/>
      <c r="B94" s="53"/>
      <c r="C94" s="53"/>
      <c r="D94" s="53"/>
      <c r="E94" s="53"/>
      <c r="F94" s="53"/>
      <c r="G94" s="54"/>
      <c r="H94" s="55" t="s">
        <v>133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7"/>
      <c r="AP94" s="52"/>
      <c r="AQ94" s="53"/>
      <c r="AR94" s="53"/>
      <c r="AS94" s="53"/>
      <c r="AT94" s="53"/>
      <c r="AU94" s="53"/>
      <c r="AV94" s="53"/>
      <c r="AW94" s="54"/>
      <c r="AX94" s="52"/>
      <c r="AY94" s="53"/>
      <c r="AZ94" s="53"/>
      <c r="BA94" s="53"/>
      <c r="BB94" s="53"/>
      <c r="BC94" s="53"/>
      <c r="BD94" s="53"/>
      <c r="BE94" s="53"/>
      <c r="BF94" s="53"/>
      <c r="BG94" s="53"/>
      <c r="BH94" s="54"/>
      <c r="BI94" s="52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4"/>
      <c r="BV94" s="52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4"/>
      <c r="CI94" s="52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4"/>
    </row>
    <row r="95" spans="1:99" ht="15.75">
      <c r="A95" s="49" t="s">
        <v>160</v>
      </c>
      <c r="B95" s="50"/>
      <c r="C95" s="50"/>
      <c r="D95" s="50"/>
      <c r="E95" s="50"/>
      <c r="F95" s="50"/>
      <c r="G95" s="51"/>
      <c r="H95" s="58" t="s">
        <v>135</v>
      </c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60"/>
      <c r="AP95" s="58"/>
      <c r="AQ95" s="59"/>
      <c r="AR95" s="59"/>
      <c r="AS95" s="59"/>
      <c r="AT95" s="59"/>
      <c r="AU95" s="59"/>
      <c r="AV95" s="59"/>
      <c r="AW95" s="60"/>
      <c r="AX95" s="61"/>
      <c r="AY95" s="62"/>
      <c r="AZ95" s="62"/>
      <c r="BA95" s="62"/>
      <c r="BB95" s="62"/>
      <c r="BC95" s="62"/>
      <c r="BD95" s="62"/>
      <c r="BE95" s="62"/>
      <c r="BF95" s="62"/>
      <c r="BG95" s="62"/>
      <c r="BH95" s="63"/>
      <c r="BI95" s="61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3"/>
      <c r="BV95" s="61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3"/>
      <c r="CI95" s="61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3"/>
    </row>
    <row r="96" spans="1:99" ht="15.75">
      <c r="A96" s="43"/>
      <c r="B96" s="44"/>
      <c r="C96" s="44"/>
      <c r="D96" s="44"/>
      <c r="E96" s="44"/>
      <c r="F96" s="44"/>
      <c r="G96" s="45"/>
      <c r="H96" s="46" t="s">
        <v>136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8"/>
      <c r="AP96" s="46"/>
      <c r="AQ96" s="47"/>
      <c r="AR96" s="47"/>
      <c r="AS96" s="47"/>
      <c r="AT96" s="47"/>
      <c r="AU96" s="47"/>
      <c r="AV96" s="47"/>
      <c r="AW96" s="48"/>
      <c r="AX96" s="64"/>
      <c r="AY96" s="65"/>
      <c r="AZ96" s="65"/>
      <c r="BA96" s="65"/>
      <c r="BB96" s="65"/>
      <c r="BC96" s="65"/>
      <c r="BD96" s="65"/>
      <c r="BE96" s="65"/>
      <c r="BF96" s="65"/>
      <c r="BG96" s="65"/>
      <c r="BH96" s="66"/>
      <c r="BI96" s="64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6"/>
      <c r="BV96" s="64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6"/>
      <c r="CI96" s="64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6"/>
    </row>
    <row r="97" spans="1:99" ht="15.75">
      <c r="A97" s="43"/>
      <c r="B97" s="44"/>
      <c r="C97" s="44"/>
      <c r="D97" s="44"/>
      <c r="E97" s="44"/>
      <c r="F97" s="44"/>
      <c r="G97" s="45"/>
      <c r="H97" s="46" t="s">
        <v>137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8"/>
      <c r="AP97" s="46"/>
      <c r="AQ97" s="47"/>
      <c r="AR97" s="47"/>
      <c r="AS97" s="47"/>
      <c r="AT97" s="47"/>
      <c r="AU97" s="47"/>
      <c r="AV97" s="47"/>
      <c r="AW97" s="48"/>
      <c r="AX97" s="64"/>
      <c r="AY97" s="65"/>
      <c r="AZ97" s="65"/>
      <c r="BA97" s="65"/>
      <c r="BB97" s="65"/>
      <c r="BC97" s="65"/>
      <c r="BD97" s="65"/>
      <c r="BE97" s="65"/>
      <c r="BF97" s="65"/>
      <c r="BG97" s="65"/>
      <c r="BH97" s="66"/>
      <c r="BI97" s="64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6"/>
      <c r="BV97" s="64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6"/>
      <c r="CI97" s="64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6"/>
    </row>
    <row r="98" spans="1:99" ht="15.75">
      <c r="A98" s="43"/>
      <c r="B98" s="44"/>
      <c r="C98" s="44"/>
      <c r="D98" s="44"/>
      <c r="E98" s="44"/>
      <c r="F98" s="44"/>
      <c r="G98" s="45"/>
      <c r="H98" s="46" t="s">
        <v>138</v>
      </c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8"/>
      <c r="AP98" s="46"/>
      <c r="AQ98" s="47"/>
      <c r="AR98" s="47"/>
      <c r="AS98" s="47"/>
      <c r="AT98" s="47"/>
      <c r="AU98" s="47"/>
      <c r="AV98" s="47"/>
      <c r="AW98" s="48"/>
      <c r="AX98" s="64"/>
      <c r="AY98" s="65"/>
      <c r="AZ98" s="65"/>
      <c r="BA98" s="65"/>
      <c r="BB98" s="65"/>
      <c r="BC98" s="65"/>
      <c r="BD98" s="65"/>
      <c r="BE98" s="65"/>
      <c r="BF98" s="65"/>
      <c r="BG98" s="65"/>
      <c r="BH98" s="66"/>
      <c r="BI98" s="64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6"/>
      <c r="BV98" s="64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6"/>
      <c r="CI98" s="64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6"/>
    </row>
    <row r="99" spans="1:99" ht="15.75">
      <c r="A99" s="52"/>
      <c r="B99" s="53"/>
      <c r="C99" s="53"/>
      <c r="D99" s="53"/>
      <c r="E99" s="53"/>
      <c r="F99" s="53"/>
      <c r="G99" s="54"/>
      <c r="H99" s="55" t="s">
        <v>139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7"/>
      <c r="AP99" s="55"/>
      <c r="AQ99" s="56"/>
      <c r="AR99" s="56"/>
      <c r="AS99" s="56"/>
      <c r="AT99" s="56"/>
      <c r="AU99" s="56"/>
      <c r="AV99" s="56"/>
      <c r="AW99" s="57"/>
      <c r="AX99" s="67"/>
      <c r="AY99" s="68"/>
      <c r="AZ99" s="68"/>
      <c r="BA99" s="68"/>
      <c r="BB99" s="68"/>
      <c r="BC99" s="68"/>
      <c r="BD99" s="68"/>
      <c r="BE99" s="68"/>
      <c r="BF99" s="68"/>
      <c r="BG99" s="68"/>
      <c r="BH99" s="69"/>
      <c r="BI99" s="67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9"/>
      <c r="BV99" s="67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9"/>
      <c r="CI99" s="67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9"/>
    </row>
    <row r="100" spans="1:99" ht="15.75">
      <c r="A100" s="52"/>
      <c r="B100" s="53"/>
      <c r="C100" s="53"/>
      <c r="D100" s="53"/>
      <c r="E100" s="53"/>
      <c r="F100" s="53"/>
      <c r="G100" s="54"/>
      <c r="H100" s="55" t="s">
        <v>101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7"/>
      <c r="AP100" s="55"/>
      <c r="AQ100" s="56"/>
      <c r="AR100" s="56"/>
      <c r="AS100" s="56"/>
      <c r="AT100" s="56"/>
      <c r="AU100" s="56"/>
      <c r="AV100" s="56"/>
      <c r="AW100" s="57"/>
      <c r="AX100" s="67"/>
      <c r="AY100" s="68"/>
      <c r="AZ100" s="68"/>
      <c r="BA100" s="68"/>
      <c r="BB100" s="68"/>
      <c r="BC100" s="68"/>
      <c r="BD100" s="68"/>
      <c r="BE100" s="68"/>
      <c r="BF100" s="68"/>
      <c r="BG100" s="68"/>
      <c r="BH100" s="69"/>
      <c r="BI100" s="67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9"/>
      <c r="BV100" s="67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9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9"/>
    </row>
    <row r="101" spans="1:99" ht="15.75">
      <c r="A101" s="49" t="s">
        <v>161</v>
      </c>
      <c r="B101" s="50"/>
      <c r="C101" s="50"/>
      <c r="D101" s="50"/>
      <c r="E101" s="50"/>
      <c r="F101" s="50"/>
      <c r="G101" s="51"/>
      <c r="H101" s="58" t="s">
        <v>162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60"/>
      <c r="AP101" s="49" t="s">
        <v>83</v>
      </c>
      <c r="AQ101" s="50"/>
      <c r="AR101" s="50"/>
      <c r="AS101" s="50"/>
      <c r="AT101" s="50"/>
      <c r="AU101" s="50"/>
      <c r="AV101" s="50"/>
      <c r="AW101" s="51"/>
      <c r="AX101" s="49" t="s">
        <v>83</v>
      </c>
      <c r="AY101" s="50"/>
      <c r="AZ101" s="50"/>
      <c r="BA101" s="50"/>
      <c r="BB101" s="50"/>
      <c r="BC101" s="50"/>
      <c r="BD101" s="50"/>
      <c r="BE101" s="50"/>
      <c r="BF101" s="50"/>
      <c r="BG101" s="50"/>
      <c r="BH101" s="51"/>
      <c r="BI101" s="49" t="s">
        <v>83</v>
      </c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1"/>
      <c r="BV101" s="49" t="s">
        <v>83</v>
      </c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1"/>
      <c r="CI101" s="49" t="s">
        <v>83</v>
      </c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1"/>
    </row>
    <row r="102" spans="1:99" ht="15.75">
      <c r="A102" s="52"/>
      <c r="B102" s="53"/>
      <c r="C102" s="53"/>
      <c r="D102" s="53"/>
      <c r="E102" s="53"/>
      <c r="F102" s="53"/>
      <c r="G102" s="54"/>
      <c r="H102" s="55" t="s">
        <v>163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7"/>
      <c r="AP102" s="52"/>
      <c r="AQ102" s="53"/>
      <c r="AR102" s="53"/>
      <c r="AS102" s="53"/>
      <c r="AT102" s="53"/>
      <c r="AU102" s="53"/>
      <c r="AV102" s="53"/>
      <c r="AW102" s="54"/>
      <c r="AX102" s="52"/>
      <c r="AY102" s="53"/>
      <c r="AZ102" s="53"/>
      <c r="BA102" s="53"/>
      <c r="BB102" s="53"/>
      <c r="BC102" s="53"/>
      <c r="BD102" s="53"/>
      <c r="BE102" s="53"/>
      <c r="BF102" s="53"/>
      <c r="BG102" s="53"/>
      <c r="BH102" s="54"/>
      <c r="BI102" s="52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4"/>
      <c r="BV102" s="52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4"/>
      <c r="CI102" s="52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4"/>
    </row>
    <row r="103" spans="1:99" ht="15.75">
      <c r="A103" s="52" t="s">
        <v>164</v>
      </c>
      <c r="B103" s="53"/>
      <c r="C103" s="53"/>
      <c r="D103" s="53"/>
      <c r="E103" s="53"/>
      <c r="F103" s="53"/>
      <c r="G103" s="54"/>
      <c r="H103" s="55" t="s">
        <v>165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7"/>
      <c r="AP103" s="37"/>
      <c r="AQ103" s="38"/>
      <c r="AR103" s="38"/>
      <c r="AS103" s="38"/>
      <c r="AT103" s="38"/>
      <c r="AU103" s="38"/>
      <c r="AV103" s="38"/>
      <c r="AW103" s="39"/>
      <c r="AX103" s="93"/>
      <c r="AY103" s="94"/>
      <c r="AZ103" s="94"/>
      <c r="BA103" s="94"/>
      <c r="BB103" s="94"/>
      <c r="BC103" s="94"/>
      <c r="BD103" s="94"/>
      <c r="BE103" s="94"/>
      <c r="BF103" s="94"/>
      <c r="BG103" s="94"/>
      <c r="BH103" s="95"/>
      <c r="BI103" s="93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5"/>
      <c r="BV103" s="93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5"/>
      <c r="CI103" s="93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5"/>
    </row>
    <row r="104" spans="1:99" ht="15.75">
      <c r="A104" s="52"/>
      <c r="B104" s="53"/>
      <c r="C104" s="53"/>
      <c r="D104" s="53"/>
      <c r="E104" s="53"/>
      <c r="F104" s="53"/>
      <c r="G104" s="54"/>
      <c r="H104" s="55" t="s">
        <v>101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7"/>
      <c r="AP104" s="37"/>
      <c r="AQ104" s="38"/>
      <c r="AR104" s="38"/>
      <c r="AS104" s="38"/>
      <c r="AT104" s="38"/>
      <c r="AU104" s="38"/>
      <c r="AV104" s="38"/>
      <c r="AW104" s="39"/>
      <c r="AX104" s="93"/>
      <c r="AY104" s="94"/>
      <c r="AZ104" s="94"/>
      <c r="BA104" s="94"/>
      <c r="BB104" s="94"/>
      <c r="BC104" s="94"/>
      <c r="BD104" s="94"/>
      <c r="BE104" s="94"/>
      <c r="BF104" s="94"/>
      <c r="BG104" s="94"/>
      <c r="BH104" s="95"/>
      <c r="BI104" s="93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5"/>
      <c r="BV104" s="93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5"/>
      <c r="CI104" s="93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5"/>
    </row>
    <row r="105" spans="1:99" ht="15.75">
      <c r="A105" s="49" t="s">
        <v>166</v>
      </c>
      <c r="B105" s="50"/>
      <c r="C105" s="50"/>
      <c r="D105" s="50"/>
      <c r="E105" s="50"/>
      <c r="F105" s="50"/>
      <c r="G105" s="51"/>
      <c r="H105" s="58" t="s">
        <v>167</v>
      </c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60"/>
      <c r="AP105" s="49" t="s">
        <v>83</v>
      </c>
      <c r="AQ105" s="50"/>
      <c r="AR105" s="50"/>
      <c r="AS105" s="50"/>
      <c r="AT105" s="50"/>
      <c r="AU105" s="50"/>
      <c r="AV105" s="50"/>
      <c r="AW105" s="51"/>
      <c r="AX105" s="49" t="s">
        <v>83</v>
      </c>
      <c r="AY105" s="50"/>
      <c r="AZ105" s="50"/>
      <c r="BA105" s="50"/>
      <c r="BB105" s="50"/>
      <c r="BC105" s="50"/>
      <c r="BD105" s="50"/>
      <c r="BE105" s="50"/>
      <c r="BF105" s="50"/>
      <c r="BG105" s="50"/>
      <c r="BH105" s="51"/>
      <c r="BI105" s="49" t="s">
        <v>83</v>
      </c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1"/>
      <c r="BV105" s="49" t="s">
        <v>83</v>
      </c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1"/>
      <c r="CI105" s="49" t="s">
        <v>83</v>
      </c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1"/>
    </row>
    <row r="106" spans="1:99" ht="15.75">
      <c r="A106" s="52"/>
      <c r="B106" s="53"/>
      <c r="C106" s="53"/>
      <c r="D106" s="53"/>
      <c r="E106" s="53"/>
      <c r="F106" s="53"/>
      <c r="G106" s="54"/>
      <c r="H106" s="55" t="s">
        <v>168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7"/>
      <c r="AP106" s="52"/>
      <c r="AQ106" s="53"/>
      <c r="AR106" s="53"/>
      <c r="AS106" s="53"/>
      <c r="AT106" s="53"/>
      <c r="AU106" s="53"/>
      <c r="AV106" s="53"/>
      <c r="AW106" s="54"/>
      <c r="AX106" s="52"/>
      <c r="AY106" s="53"/>
      <c r="AZ106" s="53"/>
      <c r="BA106" s="53"/>
      <c r="BB106" s="53"/>
      <c r="BC106" s="53"/>
      <c r="BD106" s="53"/>
      <c r="BE106" s="53"/>
      <c r="BF106" s="53"/>
      <c r="BG106" s="53"/>
      <c r="BH106" s="54"/>
      <c r="BI106" s="52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4"/>
      <c r="BV106" s="52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4"/>
      <c r="CI106" s="52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4"/>
    </row>
    <row r="107" spans="1:99" ht="15.75">
      <c r="A107" s="49" t="s">
        <v>169</v>
      </c>
      <c r="B107" s="50"/>
      <c r="C107" s="50"/>
      <c r="D107" s="50"/>
      <c r="E107" s="50"/>
      <c r="F107" s="50"/>
      <c r="G107" s="51"/>
      <c r="H107" s="58" t="s">
        <v>170</v>
      </c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60"/>
      <c r="AP107" s="58"/>
      <c r="AQ107" s="59"/>
      <c r="AR107" s="59"/>
      <c r="AS107" s="59"/>
      <c r="AT107" s="59"/>
      <c r="AU107" s="59"/>
      <c r="AV107" s="59"/>
      <c r="AW107" s="60"/>
      <c r="AX107" s="61"/>
      <c r="AY107" s="62"/>
      <c r="AZ107" s="62"/>
      <c r="BA107" s="62"/>
      <c r="BB107" s="62"/>
      <c r="BC107" s="62"/>
      <c r="BD107" s="62"/>
      <c r="BE107" s="62"/>
      <c r="BF107" s="62"/>
      <c r="BG107" s="62"/>
      <c r="BH107" s="63"/>
      <c r="BI107" s="61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3"/>
      <c r="BV107" s="61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3"/>
      <c r="CI107" s="61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3"/>
    </row>
    <row r="108" spans="1:99" ht="15.75">
      <c r="A108" s="49" t="s">
        <v>171</v>
      </c>
      <c r="B108" s="50"/>
      <c r="C108" s="50"/>
      <c r="D108" s="50"/>
      <c r="E108" s="50"/>
      <c r="F108" s="50"/>
      <c r="G108" s="51"/>
      <c r="H108" s="58" t="s">
        <v>172</v>
      </c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60"/>
      <c r="AP108" s="58"/>
      <c r="AQ108" s="59"/>
      <c r="AR108" s="59"/>
      <c r="AS108" s="59"/>
      <c r="AT108" s="59"/>
      <c r="AU108" s="59"/>
      <c r="AV108" s="59"/>
      <c r="AW108" s="60"/>
      <c r="AX108" s="61"/>
      <c r="AY108" s="62"/>
      <c r="AZ108" s="62"/>
      <c r="BA108" s="62"/>
      <c r="BB108" s="62"/>
      <c r="BC108" s="62"/>
      <c r="BD108" s="62"/>
      <c r="BE108" s="62"/>
      <c r="BF108" s="62"/>
      <c r="BG108" s="62"/>
      <c r="BH108" s="63"/>
      <c r="BI108" s="61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3"/>
      <c r="BV108" s="61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3"/>
      <c r="CI108" s="61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3"/>
    </row>
    <row r="109" spans="1:99" ht="15.75">
      <c r="A109" s="52"/>
      <c r="B109" s="53"/>
      <c r="C109" s="53"/>
      <c r="D109" s="53"/>
      <c r="E109" s="53"/>
      <c r="F109" s="53"/>
      <c r="G109" s="54"/>
      <c r="H109" s="55" t="s">
        <v>173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7"/>
      <c r="AP109" s="55"/>
      <c r="AQ109" s="56"/>
      <c r="AR109" s="56"/>
      <c r="AS109" s="56"/>
      <c r="AT109" s="56"/>
      <c r="AU109" s="56"/>
      <c r="AV109" s="56"/>
      <c r="AW109" s="57"/>
      <c r="AX109" s="67"/>
      <c r="AY109" s="68"/>
      <c r="AZ109" s="68"/>
      <c r="BA109" s="68"/>
      <c r="BB109" s="68"/>
      <c r="BC109" s="68"/>
      <c r="BD109" s="68"/>
      <c r="BE109" s="68"/>
      <c r="BF109" s="68"/>
      <c r="BG109" s="68"/>
      <c r="BH109" s="69"/>
      <c r="BI109" s="67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9"/>
      <c r="BV109" s="67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9"/>
      <c r="CI109" s="67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9"/>
    </row>
    <row r="110" spans="1:99" ht="15.75">
      <c r="A110" s="52"/>
      <c r="B110" s="53"/>
      <c r="C110" s="53"/>
      <c r="D110" s="53"/>
      <c r="E110" s="53"/>
      <c r="F110" s="53"/>
      <c r="G110" s="54"/>
      <c r="H110" s="55" t="s">
        <v>101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7"/>
      <c r="AP110" s="37"/>
      <c r="AQ110" s="38"/>
      <c r="AR110" s="38"/>
      <c r="AS110" s="38"/>
      <c r="AT110" s="38"/>
      <c r="AU110" s="38"/>
      <c r="AV110" s="38"/>
      <c r="AW110" s="39"/>
      <c r="AX110" s="93"/>
      <c r="AY110" s="94"/>
      <c r="AZ110" s="94"/>
      <c r="BA110" s="94"/>
      <c r="BB110" s="94"/>
      <c r="BC110" s="94"/>
      <c r="BD110" s="94"/>
      <c r="BE110" s="94"/>
      <c r="BF110" s="94"/>
      <c r="BG110" s="94"/>
      <c r="BH110" s="95"/>
      <c r="BI110" s="93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5"/>
      <c r="BV110" s="93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5"/>
      <c r="CI110" s="93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5"/>
    </row>
  </sheetData>
  <sheetProtection/>
  <mergeCells count="457">
    <mergeCell ref="CI108:CU109"/>
    <mergeCell ref="A109:G109"/>
    <mergeCell ref="H109:AO109"/>
    <mergeCell ref="A110:G110"/>
    <mergeCell ref="H110:AO110"/>
    <mergeCell ref="AP110:AW110"/>
    <mergeCell ref="AX110:BH110"/>
    <mergeCell ref="BI110:BU110"/>
    <mergeCell ref="BV110:CH110"/>
    <mergeCell ref="CI110:CU110"/>
    <mergeCell ref="A108:G108"/>
    <mergeCell ref="H108:AO108"/>
    <mergeCell ref="AP108:AW109"/>
    <mergeCell ref="AX108:BH109"/>
    <mergeCell ref="BI108:BU109"/>
    <mergeCell ref="BV108:CH109"/>
    <mergeCell ref="CI105:CU106"/>
    <mergeCell ref="A106:G106"/>
    <mergeCell ref="H106:AO106"/>
    <mergeCell ref="A107:G107"/>
    <mergeCell ref="H107:AO107"/>
    <mergeCell ref="AP107:AW107"/>
    <mergeCell ref="AX107:BH107"/>
    <mergeCell ref="BI107:BU107"/>
    <mergeCell ref="BV107:CH107"/>
    <mergeCell ref="CI107:CU107"/>
    <mergeCell ref="A105:G105"/>
    <mergeCell ref="H105:AO105"/>
    <mergeCell ref="AP105:AW106"/>
    <mergeCell ref="AX105:BH106"/>
    <mergeCell ref="BI105:BU106"/>
    <mergeCell ref="BV105:CH106"/>
    <mergeCell ref="CI103:CU103"/>
    <mergeCell ref="A104:G104"/>
    <mergeCell ref="H104:AO104"/>
    <mergeCell ref="AP104:AW104"/>
    <mergeCell ref="AX104:BH104"/>
    <mergeCell ref="BI104:BU104"/>
    <mergeCell ref="BV104:CH104"/>
    <mergeCell ref="CI104:CU104"/>
    <mergeCell ref="A103:G103"/>
    <mergeCell ref="H103:AO103"/>
    <mergeCell ref="AP103:AW103"/>
    <mergeCell ref="AX103:BH103"/>
    <mergeCell ref="BI103:BU103"/>
    <mergeCell ref="BV103:CH103"/>
    <mergeCell ref="CI100:CU100"/>
    <mergeCell ref="A101:G101"/>
    <mergeCell ref="H101:AO101"/>
    <mergeCell ref="AP101:AW102"/>
    <mergeCell ref="AX101:BH102"/>
    <mergeCell ref="BI101:BU102"/>
    <mergeCell ref="BV101:CH102"/>
    <mergeCell ref="CI101:CU102"/>
    <mergeCell ref="A102:G102"/>
    <mergeCell ref="H102:AO102"/>
    <mergeCell ref="A100:G100"/>
    <mergeCell ref="H100:AO100"/>
    <mergeCell ref="AP100:AW100"/>
    <mergeCell ref="AX100:BH100"/>
    <mergeCell ref="BI100:BU100"/>
    <mergeCell ref="BV100:CH100"/>
    <mergeCell ref="CI95:CU99"/>
    <mergeCell ref="A96:G96"/>
    <mergeCell ref="H96:AO96"/>
    <mergeCell ref="A97:G97"/>
    <mergeCell ref="H97:AO97"/>
    <mergeCell ref="A98:G98"/>
    <mergeCell ref="H98:AO98"/>
    <mergeCell ref="A99:G99"/>
    <mergeCell ref="H99:AO99"/>
    <mergeCell ref="BV93:CH94"/>
    <mergeCell ref="CI93:CU94"/>
    <mergeCell ref="A94:G94"/>
    <mergeCell ref="H94:AO94"/>
    <mergeCell ref="A95:G95"/>
    <mergeCell ref="H95:AO95"/>
    <mergeCell ref="AP95:AW99"/>
    <mergeCell ref="AX95:BH99"/>
    <mergeCell ref="BI95:BU99"/>
    <mergeCell ref="BV95:CH99"/>
    <mergeCell ref="BI91:BU92"/>
    <mergeCell ref="BV91:CH92"/>
    <mergeCell ref="CI91:CU92"/>
    <mergeCell ref="A92:G92"/>
    <mergeCell ref="H92:AO92"/>
    <mergeCell ref="A93:G93"/>
    <mergeCell ref="H93:AO93"/>
    <mergeCell ref="AP93:AW94"/>
    <mergeCell ref="AX93:BH94"/>
    <mergeCell ref="BI93:BU94"/>
    <mergeCell ref="A90:G90"/>
    <mergeCell ref="H90:AO90"/>
    <mergeCell ref="A91:G91"/>
    <mergeCell ref="H91:AO91"/>
    <mergeCell ref="AP91:AW92"/>
    <mergeCell ref="AX91:BH92"/>
    <mergeCell ref="CI87:CU87"/>
    <mergeCell ref="A88:G88"/>
    <mergeCell ref="H88:AO88"/>
    <mergeCell ref="AP88:AW90"/>
    <mergeCell ref="AX88:BH90"/>
    <mergeCell ref="BI88:BU90"/>
    <mergeCell ref="BV88:CH90"/>
    <mergeCell ref="CI88:CU90"/>
    <mergeCell ref="A89:G89"/>
    <mergeCell ref="H89:AO89"/>
    <mergeCell ref="A87:G87"/>
    <mergeCell ref="H87:AO87"/>
    <mergeCell ref="AP87:AW87"/>
    <mergeCell ref="AX87:BH87"/>
    <mergeCell ref="BI87:BU87"/>
    <mergeCell ref="BV87:CH87"/>
    <mergeCell ref="CI85:CU85"/>
    <mergeCell ref="A86:G86"/>
    <mergeCell ref="H86:AO86"/>
    <mergeCell ref="AP86:AW86"/>
    <mergeCell ref="AX86:BH86"/>
    <mergeCell ref="BI86:BU86"/>
    <mergeCell ref="BV86:CH86"/>
    <mergeCell ref="CI86:CU86"/>
    <mergeCell ref="A85:G85"/>
    <mergeCell ref="H85:AO85"/>
    <mergeCell ref="AP85:AW85"/>
    <mergeCell ref="AX85:BH85"/>
    <mergeCell ref="BI85:BU85"/>
    <mergeCell ref="BV85:CH85"/>
    <mergeCell ref="CI83:CU83"/>
    <mergeCell ref="A84:G84"/>
    <mergeCell ref="H84:AO84"/>
    <mergeCell ref="AP84:AW84"/>
    <mergeCell ref="AX84:BH84"/>
    <mergeCell ref="BI84:BU84"/>
    <mergeCell ref="BV84:CH84"/>
    <mergeCell ref="CI84:CU84"/>
    <mergeCell ref="A83:G83"/>
    <mergeCell ref="H83:AO83"/>
    <mergeCell ref="AP83:AW83"/>
    <mergeCell ref="AX83:BH83"/>
    <mergeCell ref="BI83:BU83"/>
    <mergeCell ref="BV83:CH83"/>
    <mergeCell ref="CI81:CU81"/>
    <mergeCell ref="A82:G82"/>
    <mergeCell ref="H82:AO82"/>
    <mergeCell ref="AP82:AW82"/>
    <mergeCell ref="AX82:BH82"/>
    <mergeCell ref="BI82:BU82"/>
    <mergeCell ref="BV82:CH82"/>
    <mergeCell ref="CI82:CU82"/>
    <mergeCell ref="A81:G81"/>
    <mergeCell ref="H81:AO81"/>
    <mergeCell ref="AP81:AW81"/>
    <mergeCell ref="AX81:BH81"/>
    <mergeCell ref="BI81:BU81"/>
    <mergeCell ref="BV81:CH81"/>
    <mergeCell ref="CI79:CU79"/>
    <mergeCell ref="A80:G80"/>
    <mergeCell ref="H80:AO80"/>
    <mergeCell ref="AP80:AW80"/>
    <mergeCell ref="AX80:BH80"/>
    <mergeCell ref="BI80:BU80"/>
    <mergeCell ref="BV80:CH80"/>
    <mergeCell ref="CI80:CU80"/>
    <mergeCell ref="A79:G79"/>
    <mergeCell ref="H79:AO79"/>
    <mergeCell ref="AP79:AW79"/>
    <mergeCell ref="AX79:BH79"/>
    <mergeCell ref="BI79:BU79"/>
    <mergeCell ref="BV79:CH79"/>
    <mergeCell ref="BI77:BU77"/>
    <mergeCell ref="BV77:CH77"/>
    <mergeCell ref="CI77:CU77"/>
    <mergeCell ref="A78:G78"/>
    <mergeCell ref="H78:AO78"/>
    <mergeCell ref="AP78:AW78"/>
    <mergeCell ref="AX78:BH78"/>
    <mergeCell ref="BI78:BU78"/>
    <mergeCell ref="BV78:CH78"/>
    <mergeCell ref="CI78:CU78"/>
    <mergeCell ref="A76:G76"/>
    <mergeCell ref="H76:AO76"/>
    <mergeCell ref="A77:G77"/>
    <mergeCell ref="H77:AO77"/>
    <mergeCell ref="AP77:AW77"/>
    <mergeCell ref="AX77:BH77"/>
    <mergeCell ref="A73:G73"/>
    <mergeCell ref="H73:AO73"/>
    <mergeCell ref="A74:G74"/>
    <mergeCell ref="H74:AO74"/>
    <mergeCell ref="A75:G75"/>
    <mergeCell ref="H75:AO75"/>
    <mergeCell ref="CI70:CU71"/>
    <mergeCell ref="A71:G71"/>
    <mergeCell ref="H71:AO71"/>
    <mergeCell ref="A72:G72"/>
    <mergeCell ref="H72:AO72"/>
    <mergeCell ref="AP72:AW76"/>
    <mergeCell ref="AX72:BH76"/>
    <mergeCell ref="BI72:BU76"/>
    <mergeCell ref="BV72:CH76"/>
    <mergeCell ref="CI72:CU76"/>
    <mergeCell ref="A70:G70"/>
    <mergeCell ref="H70:AO70"/>
    <mergeCell ref="AP70:AW71"/>
    <mergeCell ref="AX70:BH71"/>
    <mergeCell ref="BI70:BU71"/>
    <mergeCell ref="BV70:CH71"/>
    <mergeCell ref="AP67:AW69"/>
    <mergeCell ref="AX67:BH69"/>
    <mergeCell ref="BI67:BU69"/>
    <mergeCell ref="BV67:CH69"/>
    <mergeCell ref="CI67:CU69"/>
    <mergeCell ref="A68:G68"/>
    <mergeCell ref="H68:AO68"/>
    <mergeCell ref="A69:G69"/>
    <mergeCell ref="H69:AO69"/>
    <mergeCell ref="A65:G65"/>
    <mergeCell ref="H65:AO65"/>
    <mergeCell ref="A66:G66"/>
    <mergeCell ref="H66:AO66"/>
    <mergeCell ref="A67:G67"/>
    <mergeCell ref="H67:AO67"/>
    <mergeCell ref="CI62:CU62"/>
    <mergeCell ref="A63:G63"/>
    <mergeCell ref="H63:AO63"/>
    <mergeCell ref="AP63:AW66"/>
    <mergeCell ref="AX63:BH66"/>
    <mergeCell ref="BI63:BU66"/>
    <mergeCell ref="BV63:CH66"/>
    <mergeCell ref="CI63:CU66"/>
    <mergeCell ref="A64:G64"/>
    <mergeCell ref="H64:AO64"/>
    <mergeCell ref="A62:G62"/>
    <mergeCell ref="H62:AO62"/>
    <mergeCell ref="AP62:AW62"/>
    <mergeCell ref="AX62:BH62"/>
    <mergeCell ref="BI62:BU62"/>
    <mergeCell ref="BV62:CH62"/>
    <mergeCell ref="CI58:CU61"/>
    <mergeCell ref="A59:G59"/>
    <mergeCell ref="H59:AO59"/>
    <mergeCell ref="A60:G60"/>
    <mergeCell ref="H60:AO60"/>
    <mergeCell ref="A61:G61"/>
    <mergeCell ref="H61:AO61"/>
    <mergeCell ref="A58:G58"/>
    <mergeCell ref="H58:AO58"/>
    <mergeCell ref="AP58:AW61"/>
    <mergeCell ref="AX58:BH61"/>
    <mergeCell ref="BI58:BU61"/>
    <mergeCell ref="BV58:CH61"/>
    <mergeCell ref="CI55:CU55"/>
    <mergeCell ref="A56:G56"/>
    <mergeCell ref="H56:AO56"/>
    <mergeCell ref="AP56:AW57"/>
    <mergeCell ref="AX56:BH57"/>
    <mergeCell ref="BI56:BU57"/>
    <mergeCell ref="BV56:CH57"/>
    <mergeCell ref="CI56:CU57"/>
    <mergeCell ref="A57:G57"/>
    <mergeCell ref="H57:AO57"/>
    <mergeCell ref="AX54:BH54"/>
    <mergeCell ref="BI54:BU54"/>
    <mergeCell ref="BV54:CH54"/>
    <mergeCell ref="CI54:CU54"/>
    <mergeCell ref="A55:G55"/>
    <mergeCell ref="H55:AO55"/>
    <mergeCell ref="AP55:AW55"/>
    <mergeCell ref="AX55:BH55"/>
    <mergeCell ref="BI55:BU55"/>
    <mergeCell ref="BV55:CH55"/>
    <mergeCell ref="H52:AO52"/>
    <mergeCell ref="A53:G53"/>
    <mergeCell ref="H53:AO53"/>
    <mergeCell ref="A54:G54"/>
    <mergeCell ref="H54:AO54"/>
    <mergeCell ref="AP54:AW54"/>
    <mergeCell ref="CI47:CU53"/>
    <mergeCell ref="A48:G48"/>
    <mergeCell ref="H48:AO48"/>
    <mergeCell ref="A49:G49"/>
    <mergeCell ref="H49:AO49"/>
    <mergeCell ref="A50:G50"/>
    <mergeCell ref="H50:AO50"/>
    <mergeCell ref="A51:G51"/>
    <mergeCell ref="H51:AO51"/>
    <mergeCell ref="A52:G52"/>
    <mergeCell ref="BV45:CH46"/>
    <mergeCell ref="CI45:CU46"/>
    <mergeCell ref="A46:G46"/>
    <mergeCell ref="H46:AO46"/>
    <mergeCell ref="A47:G47"/>
    <mergeCell ref="H47:AO47"/>
    <mergeCell ref="AP47:AW53"/>
    <mergeCell ref="AX47:BH53"/>
    <mergeCell ref="BI47:BU53"/>
    <mergeCell ref="BV47:CH53"/>
    <mergeCell ref="AP44:AW44"/>
    <mergeCell ref="AX44:BH44"/>
    <mergeCell ref="BI44:BU44"/>
    <mergeCell ref="BV44:CH44"/>
    <mergeCell ref="CI44:CU44"/>
    <mergeCell ref="A45:G45"/>
    <mergeCell ref="H45:AO45"/>
    <mergeCell ref="AP45:AW46"/>
    <mergeCell ref="AX45:BH46"/>
    <mergeCell ref="BI45:BU46"/>
    <mergeCell ref="H41:AO41"/>
    <mergeCell ref="A42:G42"/>
    <mergeCell ref="H42:AO42"/>
    <mergeCell ref="A43:G43"/>
    <mergeCell ref="H43:AO43"/>
    <mergeCell ref="A44:G44"/>
    <mergeCell ref="H44:AO44"/>
    <mergeCell ref="BV39:CH39"/>
    <mergeCell ref="CI39:CU39"/>
    <mergeCell ref="A40:G40"/>
    <mergeCell ref="H40:AO40"/>
    <mergeCell ref="AP40:AW43"/>
    <mergeCell ref="AX40:BH43"/>
    <mergeCell ref="BI40:BU43"/>
    <mergeCell ref="BV40:CH43"/>
    <mergeCell ref="CI40:CU43"/>
    <mergeCell ref="A41:G41"/>
    <mergeCell ref="AP38:AW38"/>
    <mergeCell ref="AX38:BH38"/>
    <mergeCell ref="BI38:BU38"/>
    <mergeCell ref="BV38:CH38"/>
    <mergeCell ref="CI38:CU38"/>
    <mergeCell ref="A39:G39"/>
    <mergeCell ref="H39:AO39"/>
    <mergeCell ref="AP39:AW39"/>
    <mergeCell ref="AX39:BH39"/>
    <mergeCell ref="BI39:BU39"/>
    <mergeCell ref="A36:G36"/>
    <mergeCell ref="H36:AO36"/>
    <mergeCell ref="A37:G37"/>
    <mergeCell ref="H37:AO37"/>
    <mergeCell ref="A38:G38"/>
    <mergeCell ref="H38:AO38"/>
    <mergeCell ref="BV31:CH37"/>
    <mergeCell ref="CI31:CU37"/>
    <mergeCell ref="A32:G32"/>
    <mergeCell ref="H32:AO32"/>
    <mergeCell ref="A33:G33"/>
    <mergeCell ref="H33:AO33"/>
    <mergeCell ref="A34:G34"/>
    <mergeCell ref="H34:AO34"/>
    <mergeCell ref="A35:G35"/>
    <mergeCell ref="H35:AO35"/>
    <mergeCell ref="BI29:BU30"/>
    <mergeCell ref="BV29:CH30"/>
    <mergeCell ref="CI29:CU30"/>
    <mergeCell ref="A30:G30"/>
    <mergeCell ref="H30:AO30"/>
    <mergeCell ref="A31:G31"/>
    <mergeCell ref="H31:AO31"/>
    <mergeCell ref="AP31:AW37"/>
    <mergeCell ref="AX31:BH37"/>
    <mergeCell ref="BI31:BU37"/>
    <mergeCell ref="A28:G28"/>
    <mergeCell ref="H28:AO28"/>
    <mergeCell ref="A29:G29"/>
    <mergeCell ref="H29:AO29"/>
    <mergeCell ref="AP29:AW30"/>
    <mergeCell ref="AX29:BH30"/>
    <mergeCell ref="CI25:CU26"/>
    <mergeCell ref="A26:G26"/>
    <mergeCell ref="H26:AO26"/>
    <mergeCell ref="A27:G27"/>
    <mergeCell ref="H27:AO27"/>
    <mergeCell ref="AP27:AW28"/>
    <mergeCell ref="AX27:BH28"/>
    <mergeCell ref="BI27:BU28"/>
    <mergeCell ref="BV27:CH28"/>
    <mergeCell ref="CI27:CU28"/>
    <mergeCell ref="A25:G25"/>
    <mergeCell ref="H25:AO25"/>
    <mergeCell ref="AP25:AW26"/>
    <mergeCell ref="AX25:BH26"/>
    <mergeCell ref="BI25:BU26"/>
    <mergeCell ref="BV25:CH26"/>
    <mergeCell ref="CI23:CU23"/>
    <mergeCell ref="A24:G24"/>
    <mergeCell ref="H24:AO24"/>
    <mergeCell ref="AP24:AW24"/>
    <mergeCell ref="AX24:BH24"/>
    <mergeCell ref="BI24:BU24"/>
    <mergeCell ref="BV24:CH24"/>
    <mergeCell ref="CI24:CU24"/>
    <mergeCell ref="A23:G23"/>
    <mergeCell ref="H23:AO23"/>
    <mergeCell ref="AP23:AW23"/>
    <mergeCell ref="AX23:BH23"/>
    <mergeCell ref="BI23:BU23"/>
    <mergeCell ref="BV23:CH23"/>
    <mergeCell ref="CI21:CU21"/>
    <mergeCell ref="A22:G22"/>
    <mergeCell ref="H22:AO22"/>
    <mergeCell ref="AP22:AW22"/>
    <mergeCell ref="AX22:BH22"/>
    <mergeCell ref="BI22:BU22"/>
    <mergeCell ref="BV22:CH22"/>
    <mergeCell ref="CI22:CU22"/>
    <mergeCell ref="A21:G21"/>
    <mergeCell ref="H21:AO21"/>
    <mergeCell ref="AP21:AW21"/>
    <mergeCell ref="AX21:BH21"/>
    <mergeCell ref="BI21:BU21"/>
    <mergeCell ref="BV21:CH21"/>
    <mergeCell ref="CI19:CU19"/>
    <mergeCell ref="A20:G20"/>
    <mergeCell ref="H20:AO20"/>
    <mergeCell ref="AP20:AW20"/>
    <mergeCell ref="AX20:BH20"/>
    <mergeCell ref="BI20:BU20"/>
    <mergeCell ref="BV20:CH20"/>
    <mergeCell ref="CI20:CU20"/>
    <mergeCell ref="A19:G19"/>
    <mergeCell ref="H19:AO19"/>
    <mergeCell ref="AP19:AW19"/>
    <mergeCell ref="AX19:BH19"/>
    <mergeCell ref="BI19:BU19"/>
    <mergeCell ref="BV19:CH19"/>
    <mergeCell ref="CI17:CU17"/>
    <mergeCell ref="A18:G18"/>
    <mergeCell ref="H18:AO18"/>
    <mergeCell ref="AP18:AW18"/>
    <mergeCell ref="AX18:BH18"/>
    <mergeCell ref="BI18:BU18"/>
    <mergeCell ref="BV18:CH18"/>
    <mergeCell ref="CI18:CU18"/>
    <mergeCell ref="A17:G17"/>
    <mergeCell ref="H17:AO17"/>
    <mergeCell ref="AP17:AW17"/>
    <mergeCell ref="AX17:BH17"/>
    <mergeCell ref="BI17:BU17"/>
    <mergeCell ref="BV17:CH17"/>
    <mergeCell ref="BV15:CH15"/>
    <mergeCell ref="CI15:CU15"/>
    <mergeCell ref="A16:G16"/>
    <mergeCell ref="H16:AO16"/>
    <mergeCell ref="AP16:AW16"/>
    <mergeCell ref="AX16:BH16"/>
    <mergeCell ref="BI16:BU16"/>
    <mergeCell ref="BV16:CH16"/>
    <mergeCell ref="CI16:CU16"/>
    <mergeCell ref="A9:CU9"/>
    <mergeCell ref="A10:CU10"/>
    <mergeCell ref="A11:CU11"/>
    <mergeCell ref="R12:CE12"/>
    <mergeCell ref="R13:CE13"/>
    <mergeCell ref="A15:G15"/>
    <mergeCell ref="H15:AO15"/>
    <mergeCell ref="AP15:AW15"/>
    <mergeCell ref="AX15:BH15"/>
    <mergeCell ref="BI15:BU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5"/>
  <sheetViews>
    <sheetView zoomScale="70" zoomScaleNormal="70" zoomScalePageLayoutView="0" workbookViewId="0" topLeftCell="A1">
      <pane ySplit="23" topLeftCell="A136" activePane="bottomLeft" state="frozen"/>
      <selection pane="topLeft" activeCell="A1" sqref="A1"/>
      <selection pane="bottomLeft" activeCell="AU159" sqref="AU159"/>
    </sheetView>
  </sheetViews>
  <sheetFormatPr defaultColWidth="1.37890625" defaultRowHeight="12.75"/>
  <cols>
    <col min="1" max="9" width="1.37890625" style="20" customWidth="1"/>
    <col min="10" max="10" width="23.625" style="20" customWidth="1"/>
    <col min="11" max="11" width="25.875" style="20" customWidth="1"/>
    <col min="12" max="12" width="12.375" style="20" customWidth="1"/>
    <col min="13" max="13" width="12.00390625" style="20" customWidth="1"/>
    <col min="14" max="14" width="11.375" style="20" customWidth="1"/>
    <col min="15" max="15" width="8.00390625" style="20" customWidth="1"/>
    <col min="16" max="16" width="18.875" style="20" customWidth="1"/>
    <col min="17" max="98" width="1.37890625" style="20" customWidth="1"/>
    <col min="99" max="99" width="5.00390625" style="20" customWidth="1"/>
    <col min="100" max="100" width="54.25390625" style="20" customWidth="1"/>
    <col min="101" max="16384" width="1.37890625" style="20" customWidth="1"/>
  </cols>
  <sheetData>
    <row r="1" s="17" customFormat="1" ht="11.25">
      <c r="CU1" s="17" t="s">
        <v>47</v>
      </c>
    </row>
    <row r="2" s="17" customFormat="1" ht="11.25">
      <c r="CU2" s="17" t="s">
        <v>48</v>
      </c>
    </row>
    <row r="3" s="17" customFormat="1" ht="11.25">
      <c r="CU3" s="17" t="s">
        <v>49</v>
      </c>
    </row>
    <row r="4" s="17" customFormat="1" ht="11.25">
      <c r="CU4" s="17" t="s">
        <v>50</v>
      </c>
    </row>
    <row r="5" s="18" customFormat="1" ht="11.25">
      <c r="CU5" s="17" t="s">
        <v>51</v>
      </c>
    </row>
    <row r="6" s="18" customFormat="1" ht="11.25">
      <c r="CU6" s="19" t="s">
        <v>174</v>
      </c>
    </row>
    <row r="9" spans="1:99" s="21" customFormat="1" ht="30" customHeight="1">
      <c r="A9" s="96" t="s">
        <v>175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</row>
    <row r="10" spans="1:99" s="21" customFormat="1" ht="21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</row>
    <row r="11" spans="1:99" s="21" customFormat="1" ht="25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</row>
    <row r="12" spans="16:82" s="22" customFormat="1" ht="41.25" customHeight="1">
      <c r="P12" s="97" t="s">
        <v>176</v>
      </c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</row>
    <row r="13" spans="17:99" s="22" customFormat="1" ht="10.5">
      <c r="Q13" s="98" t="s">
        <v>57</v>
      </c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5" spans="1:99" ht="15.75">
      <c r="A15" s="99" t="s">
        <v>58</v>
      </c>
      <c r="B15" s="100"/>
      <c r="C15" s="100"/>
      <c r="D15" s="100"/>
      <c r="E15" s="100"/>
      <c r="F15" s="100"/>
      <c r="G15" s="100"/>
      <c r="H15" s="101"/>
      <c r="I15" s="99" t="s">
        <v>59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1"/>
      <c r="AQ15" s="99" t="s">
        <v>60</v>
      </c>
      <c r="AR15" s="100"/>
      <c r="AS15" s="100"/>
      <c r="AT15" s="100"/>
      <c r="AU15" s="100"/>
      <c r="AV15" s="100"/>
      <c r="AW15" s="101"/>
      <c r="AX15" s="99" t="s">
        <v>61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 t="s">
        <v>62</v>
      </c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1"/>
      <c r="BV15" s="99" t="s">
        <v>63</v>
      </c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1"/>
      <c r="CI15" s="100" t="s">
        <v>64</v>
      </c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</row>
    <row r="16" spans="1:99" ht="15.75">
      <c r="A16" s="102"/>
      <c r="B16" s="103"/>
      <c r="C16" s="103"/>
      <c r="D16" s="103"/>
      <c r="E16" s="103"/>
      <c r="F16" s="103"/>
      <c r="G16" s="103"/>
      <c r="H16" s="104"/>
      <c r="I16" s="102" t="s">
        <v>65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02" t="s">
        <v>66</v>
      </c>
      <c r="AR16" s="103"/>
      <c r="AS16" s="103"/>
      <c r="AT16" s="103"/>
      <c r="AU16" s="103"/>
      <c r="AV16" s="103"/>
      <c r="AW16" s="104"/>
      <c r="AX16" s="102" t="s">
        <v>67</v>
      </c>
      <c r="AY16" s="103"/>
      <c r="AZ16" s="103"/>
      <c r="BA16" s="103"/>
      <c r="BB16" s="103"/>
      <c r="BC16" s="103"/>
      <c r="BD16" s="103"/>
      <c r="BE16" s="103"/>
      <c r="BF16" s="103"/>
      <c r="BG16" s="103"/>
      <c r="BH16" s="104"/>
      <c r="BI16" s="102" t="s">
        <v>68</v>
      </c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4"/>
      <c r="BV16" s="102" t="s">
        <v>69</v>
      </c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4"/>
      <c r="CI16" s="103" t="s">
        <v>70</v>
      </c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4"/>
    </row>
    <row r="17" spans="1:99" ht="15.75">
      <c r="A17" s="102"/>
      <c r="B17" s="103"/>
      <c r="C17" s="103"/>
      <c r="D17" s="103"/>
      <c r="E17" s="103"/>
      <c r="F17" s="103"/>
      <c r="G17" s="103"/>
      <c r="H17" s="104"/>
      <c r="I17" s="102" t="s">
        <v>71</v>
      </c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102" t="s">
        <v>72</v>
      </c>
      <c r="AR17" s="103"/>
      <c r="AS17" s="103"/>
      <c r="AT17" s="103"/>
      <c r="AU17" s="103"/>
      <c r="AV17" s="103"/>
      <c r="AW17" s="104"/>
      <c r="AX17" s="102" t="s">
        <v>73</v>
      </c>
      <c r="AY17" s="103"/>
      <c r="AZ17" s="103"/>
      <c r="BA17" s="103"/>
      <c r="BB17" s="103"/>
      <c r="BC17" s="103"/>
      <c r="BD17" s="103"/>
      <c r="BE17" s="103"/>
      <c r="BF17" s="103"/>
      <c r="BG17" s="103"/>
      <c r="BH17" s="104"/>
      <c r="BI17" s="102" t="s">
        <v>74</v>
      </c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4"/>
      <c r="BV17" s="102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103" t="s">
        <v>75</v>
      </c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4"/>
    </row>
    <row r="18" spans="1:99" ht="15.75">
      <c r="A18" s="102"/>
      <c r="B18" s="103"/>
      <c r="C18" s="103"/>
      <c r="D18" s="103"/>
      <c r="E18" s="103"/>
      <c r="F18" s="103"/>
      <c r="G18" s="103"/>
      <c r="H18" s="104"/>
      <c r="I18" s="102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102"/>
      <c r="AR18" s="103"/>
      <c r="AS18" s="103"/>
      <c r="AT18" s="103"/>
      <c r="AU18" s="103"/>
      <c r="AV18" s="103"/>
      <c r="AW18" s="104"/>
      <c r="AX18" s="102"/>
      <c r="AY18" s="103"/>
      <c r="AZ18" s="103"/>
      <c r="BA18" s="103"/>
      <c r="BB18" s="103"/>
      <c r="BC18" s="103"/>
      <c r="BD18" s="103"/>
      <c r="BE18" s="103"/>
      <c r="BF18" s="103"/>
      <c r="BG18" s="103"/>
      <c r="BH18" s="104"/>
      <c r="BI18" s="102" t="s">
        <v>177</v>
      </c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4"/>
      <c r="BV18" s="102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4"/>
      <c r="CI18" s="103" t="s">
        <v>77</v>
      </c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4"/>
    </row>
    <row r="19" spans="1:99" ht="15.75">
      <c r="A19" s="102"/>
      <c r="B19" s="103"/>
      <c r="C19" s="103"/>
      <c r="D19" s="103"/>
      <c r="E19" s="103"/>
      <c r="F19" s="103"/>
      <c r="G19" s="103"/>
      <c r="H19" s="104"/>
      <c r="I19" s="102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4"/>
      <c r="AQ19" s="102"/>
      <c r="AR19" s="103"/>
      <c r="AS19" s="103"/>
      <c r="AT19" s="103"/>
      <c r="AU19" s="103"/>
      <c r="AV19" s="103"/>
      <c r="AW19" s="104"/>
      <c r="AX19" s="102"/>
      <c r="AY19" s="103"/>
      <c r="AZ19" s="103"/>
      <c r="BA19" s="103"/>
      <c r="BB19" s="103"/>
      <c r="BC19" s="103"/>
      <c r="BD19" s="103"/>
      <c r="BE19" s="103"/>
      <c r="BF19" s="103"/>
      <c r="BG19" s="103"/>
      <c r="BH19" s="104"/>
      <c r="BI19" s="102" t="s">
        <v>178</v>
      </c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4"/>
      <c r="BV19" s="102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4"/>
      <c r="CI19" s="103" t="s">
        <v>78</v>
      </c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4"/>
    </row>
    <row r="20" spans="1:99" ht="15.75">
      <c r="A20" s="102"/>
      <c r="B20" s="103"/>
      <c r="C20" s="103"/>
      <c r="D20" s="103"/>
      <c r="E20" s="103"/>
      <c r="F20" s="103"/>
      <c r="G20" s="103"/>
      <c r="H20" s="104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  <c r="AQ20" s="102"/>
      <c r="AR20" s="103"/>
      <c r="AS20" s="103"/>
      <c r="AT20" s="103"/>
      <c r="AU20" s="103"/>
      <c r="AV20" s="103"/>
      <c r="AW20" s="104"/>
      <c r="AX20" s="102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/>
      <c r="BI20" s="102" t="s">
        <v>179</v>
      </c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4"/>
      <c r="BV20" s="102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4"/>
      <c r="CI20" s="103" t="s">
        <v>79</v>
      </c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4"/>
    </row>
    <row r="21" spans="1:99" ht="25.5" customHeight="1">
      <c r="A21" s="102"/>
      <c r="B21" s="103"/>
      <c r="C21" s="103"/>
      <c r="D21" s="103"/>
      <c r="E21" s="103"/>
      <c r="F21" s="103"/>
      <c r="G21" s="103"/>
      <c r="H21" s="104"/>
      <c r="I21" s="102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  <c r="AQ21" s="102"/>
      <c r="AR21" s="103"/>
      <c r="AS21" s="103"/>
      <c r="AT21" s="103"/>
      <c r="AU21" s="103"/>
      <c r="AV21" s="103"/>
      <c r="AW21" s="104"/>
      <c r="AX21" s="102"/>
      <c r="AY21" s="103"/>
      <c r="AZ21" s="103"/>
      <c r="BA21" s="103"/>
      <c r="BB21" s="103"/>
      <c r="BC21" s="103"/>
      <c r="BD21" s="103"/>
      <c r="BE21" s="103"/>
      <c r="BF21" s="103"/>
      <c r="BG21" s="103"/>
      <c r="BH21" s="104"/>
      <c r="BI21" s="102" t="s">
        <v>180</v>
      </c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  <c r="BV21" s="102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4"/>
      <c r="CI21" s="103" t="s">
        <v>80</v>
      </c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4"/>
    </row>
    <row r="22" spans="1:99" ht="31.5" customHeight="1">
      <c r="A22" s="102"/>
      <c r="B22" s="103"/>
      <c r="C22" s="103"/>
      <c r="D22" s="103"/>
      <c r="E22" s="103"/>
      <c r="F22" s="103"/>
      <c r="G22" s="103"/>
      <c r="H22" s="104"/>
      <c r="I22" s="102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  <c r="AQ22" s="102"/>
      <c r="AR22" s="103"/>
      <c r="AS22" s="103"/>
      <c r="AT22" s="103"/>
      <c r="AU22" s="103"/>
      <c r="AV22" s="103"/>
      <c r="AW22" s="104"/>
      <c r="AX22" s="102"/>
      <c r="AY22" s="103"/>
      <c r="AZ22" s="103"/>
      <c r="BA22" s="103"/>
      <c r="BB22" s="103"/>
      <c r="BC22" s="103"/>
      <c r="BD22" s="103"/>
      <c r="BE22" s="103"/>
      <c r="BF22" s="103"/>
      <c r="BG22" s="103"/>
      <c r="BH22" s="104"/>
      <c r="BI22" s="102" t="s">
        <v>181</v>
      </c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4"/>
      <c r="BV22" s="102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4"/>
      <c r="CI22" s="108" t="s">
        <v>182</v>
      </c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9"/>
    </row>
    <row r="23" spans="1:99" ht="15.75">
      <c r="A23" s="105"/>
      <c r="B23" s="106"/>
      <c r="C23" s="106"/>
      <c r="D23" s="106"/>
      <c r="E23" s="106"/>
      <c r="F23" s="106"/>
      <c r="G23" s="106"/>
      <c r="H23" s="107"/>
      <c r="I23" s="102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4"/>
      <c r="AQ23" s="102"/>
      <c r="AR23" s="103"/>
      <c r="AS23" s="103"/>
      <c r="AT23" s="103"/>
      <c r="AU23" s="103"/>
      <c r="AV23" s="103"/>
      <c r="AW23" s="104"/>
      <c r="AX23" s="102"/>
      <c r="AY23" s="103"/>
      <c r="AZ23" s="103"/>
      <c r="BA23" s="103"/>
      <c r="BB23" s="103"/>
      <c r="BC23" s="103"/>
      <c r="BD23" s="103"/>
      <c r="BE23" s="103"/>
      <c r="BF23" s="103"/>
      <c r="BG23" s="103"/>
      <c r="BH23" s="104"/>
      <c r="BI23" s="102" t="s">
        <v>183</v>
      </c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4"/>
      <c r="BV23" s="102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4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4"/>
    </row>
    <row r="24" spans="1:99" ht="15.75">
      <c r="A24" s="116">
        <v>1</v>
      </c>
      <c r="B24" s="117"/>
      <c r="C24" s="117"/>
      <c r="D24" s="117"/>
      <c r="E24" s="117"/>
      <c r="F24" s="117"/>
      <c r="G24" s="117"/>
      <c r="H24" s="118"/>
      <c r="I24" s="99">
        <v>2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99">
        <v>3</v>
      </c>
      <c r="AR24" s="100"/>
      <c r="AS24" s="100"/>
      <c r="AT24" s="100"/>
      <c r="AU24" s="100"/>
      <c r="AV24" s="100"/>
      <c r="AW24" s="101"/>
      <c r="AX24" s="99">
        <v>4</v>
      </c>
      <c r="AY24" s="100"/>
      <c r="AZ24" s="100"/>
      <c r="BA24" s="100"/>
      <c r="BB24" s="100"/>
      <c r="BC24" s="100"/>
      <c r="BD24" s="100"/>
      <c r="BE24" s="100"/>
      <c r="BF24" s="100"/>
      <c r="BG24" s="100"/>
      <c r="BH24" s="101"/>
      <c r="BI24" s="99">
        <v>5</v>
      </c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1"/>
      <c r="BV24" s="99">
        <v>6</v>
      </c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1"/>
      <c r="CI24" s="100">
        <v>7</v>
      </c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1"/>
    </row>
    <row r="25" spans="1:99" ht="15.75">
      <c r="A25" s="110" t="s">
        <v>3</v>
      </c>
      <c r="B25" s="111"/>
      <c r="C25" s="111"/>
      <c r="D25" s="111"/>
      <c r="E25" s="111"/>
      <c r="F25" s="111"/>
      <c r="G25" s="111"/>
      <c r="H25" s="112"/>
      <c r="I25" s="113" t="s">
        <v>82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5"/>
      <c r="AQ25" s="110" t="s">
        <v>142</v>
      </c>
      <c r="AR25" s="111"/>
      <c r="AS25" s="111"/>
      <c r="AT25" s="111"/>
      <c r="AU25" s="111"/>
      <c r="AV25" s="111"/>
      <c r="AW25" s="112"/>
      <c r="AX25" s="110" t="s">
        <v>142</v>
      </c>
      <c r="AY25" s="111"/>
      <c r="AZ25" s="111"/>
      <c r="BA25" s="111"/>
      <c r="BB25" s="111"/>
      <c r="BC25" s="111"/>
      <c r="BD25" s="111"/>
      <c r="BE25" s="111"/>
      <c r="BF25" s="111"/>
      <c r="BG25" s="111"/>
      <c r="BH25" s="112"/>
      <c r="BI25" s="110" t="s">
        <v>142</v>
      </c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0" t="s">
        <v>142</v>
      </c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/>
      <c r="CI25" s="111" t="s">
        <v>142</v>
      </c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2"/>
    </row>
    <row r="26" spans="1:99" ht="15.75" hidden="1">
      <c r="A26" s="119" t="s">
        <v>84</v>
      </c>
      <c r="B26" s="120"/>
      <c r="C26" s="120"/>
      <c r="D26" s="120"/>
      <c r="E26" s="120"/>
      <c r="F26" s="120"/>
      <c r="G26" s="120"/>
      <c r="H26" s="121"/>
      <c r="I26" s="122" t="s">
        <v>85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4"/>
      <c r="AQ26" s="125" t="s">
        <v>142</v>
      </c>
      <c r="AR26" s="126"/>
      <c r="AS26" s="126"/>
      <c r="AT26" s="126"/>
      <c r="AU26" s="126"/>
      <c r="AV26" s="126"/>
      <c r="AW26" s="127"/>
      <c r="AX26" s="125" t="s">
        <v>142</v>
      </c>
      <c r="AY26" s="126"/>
      <c r="AZ26" s="126"/>
      <c r="BA26" s="126"/>
      <c r="BB26" s="126"/>
      <c r="BC26" s="126"/>
      <c r="BD26" s="126"/>
      <c r="BE26" s="126"/>
      <c r="BF26" s="126"/>
      <c r="BG26" s="126"/>
      <c r="BH26" s="127"/>
      <c r="BI26" s="125" t="s">
        <v>142</v>
      </c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7"/>
      <c r="BV26" s="125" t="s">
        <v>142</v>
      </c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7"/>
      <c r="CI26" s="125" t="s">
        <v>142</v>
      </c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15.75" hidden="1">
      <c r="A27" s="128"/>
      <c r="B27" s="129"/>
      <c r="C27" s="129"/>
      <c r="D27" s="129"/>
      <c r="E27" s="129"/>
      <c r="F27" s="129"/>
      <c r="G27" s="129"/>
      <c r="H27" s="130"/>
      <c r="I27" s="131" t="s">
        <v>86</v>
      </c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3"/>
      <c r="AQ27" s="128"/>
      <c r="AR27" s="129"/>
      <c r="AS27" s="129"/>
      <c r="AT27" s="129"/>
      <c r="AU27" s="129"/>
      <c r="AV27" s="129"/>
      <c r="AW27" s="130"/>
      <c r="AX27" s="128"/>
      <c r="AY27" s="129"/>
      <c r="AZ27" s="129"/>
      <c r="BA27" s="129"/>
      <c r="BB27" s="129"/>
      <c r="BC27" s="129"/>
      <c r="BD27" s="129"/>
      <c r="BE27" s="129"/>
      <c r="BF27" s="129"/>
      <c r="BG27" s="129"/>
      <c r="BH27" s="130"/>
      <c r="BI27" s="128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30"/>
      <c r="BV27" s="128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30"/>
      <c r="CI27" s="128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30"/>
    </row>
    <row r="28" spans="1:99" ht="15.75" hidden="1">
      <c r="A28" s="125" t="s">
        <v>87</v>
      </c>
      <c r="B28" s="126"/>
      <c r="C28" s="126"/>
      <c r="D28" s="126"/>
      <c r="E28" s="126"/>
      <c r="F28" s="126"/>
      <c r="G28" s="126"/>
      <c r="H28" s="127"/>
      <c r="I28" s="134" t="s">
        <v>88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6"/>
      <c r="AQ28" s="125" t="s">
        <v>142</v>
      </c>
      <c r="AR28" s="126"/>
      <c r="AS28" s="126"/>
      <c r="AT28" s="126"/>
      <c r="AU28" s="126"/>
      <c r="AV28" s="126"/>
      <c r="AW28" s="127"/>
      <c r="AX28" s="125" t="s">
        <v>142</v>
      </c>
      <c r="AY28" s="126"/>
      <c r="AZ28" s="126"/>
      <c r="BA28" s="126"/>
      <c r="BB28" s="126"/>
      <c r="BC28" s="126"/>
      <c r="BD28" s="126"/>
      <c r="BE28" s="126"/>
      <c r="BF28" s="126"/>
      <c r="BG28" s="126"/>
      <c r="BH28" s="127"/>
      <c r="BI28" s="125" t="s">
        <v>142</v>
      </c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7"/>
      <c r="BV28" s="125" t="s">
        <v>142</v>
      </c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7"/>
      <c r="CI28" s="125" t="s">
        <v>142</v>
      </c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7"/>
    </row>
    <row r="29" spans="1:99" ht="15.75" hidden="1">
      <c r="A29" s="128"/>
      <c r="B29" s="129"/>
      <c r="C29" s="129"/>
      <c r="D29" s="129"/>
      <c r="E29" s="129"/>
      <c r="F29" s="129"/>
      <c r="G29" s="129"/>
      <c r="H29" s="130"/>
      <c r="I29" s="131" t="s">
        <v>89</v>
      </c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3"/>
      <c r="AQ29" s="128"/>
      <c r="AR29" s="129"/>
      <c r="AS29" s="129"/>
      <c r="AT29" s="129"/>
      <c r="AU29" s="129"/>
      <c r="AV29" s="129"/>
      <c r="AW29" s="130"/>
      <c r="AX29" s="128"/>
      <c r="AY29" s="129"/>
      <c r="AZ29" s="129"/>
      <c r="BA29" s="129"/>
      <c r="BB29" s="129"/>
      <c r="BC29" s="129"/>
      <c r="BD29" s="129"/>
      <c r="BE29" s="129"/>
      <c r="BF29" s="129"/>
      <c r="BG29" s="129"/>
      <c r="BH29" s="130"/>
      <c r="BI29" s="128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30"/>
      <c r="BV29" s="128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30"/>
      <c r="CI29" s="128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30"/>
    </row>
    <row r="30" spans="1:99" ht="15.75" hidden="1">
      <c r="A30" s="125" t="s">
        <v>90</v>
      </c>
      <c r="B30" s="126"/>
      <c r="C30" s="126"/>
      <c r="D30" s="126"/>
      <c r="E30" s="126"/>
      <c r="F30" s="126"/>
      <c r="G30" s="126"/>
      <c r="H30" s="127"/>
      <c r="I30" s="134" t="s">
        <v>91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6"/>
      <c r="AQ30" s="125" t="s">
        <v>142</v>
      </c>
      <c r="AR30" s="126"/>
      <c r="AS30" s="126"/>
      <c r="AT30" s="126"/>
      <c r="AU30" s="126"/>
      <c r="AV30" s="126"/>
      <c r="AW30" s="127"/>
      <c r="AX30" s="125" t="s">
        <v>142</v>
      </c>
      <c r="AY30" s="126"/>
      <c r="AZ30" s="126"/>
      <c r="BA30" s="126"/>
      <c r="BB30" s="126"/>
      <c r="BC30" s="126"/>
      <c r="BD30" s="126"/>
      <c r="BE30" s="126"/>
      <c r="BF30" s="126"/>
      <c r="BG30" s="126"/>
      <c r="BH30" s="127"/>
      <c r="BI30" s="125" t="s">
        <v>142</v>
      </c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7"/>
      <c r="BV30" s="125" t="s">
        <v>142</v>
      </c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7"/>
      <c r="CI30" s="125" t="s">
        <v>142</v>
      </c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</row>
    <row r="31" spans="1:99" ht="15.75" hidden="1">
      <c r="A31" s="128"/>
      <c r="B31" s="129"/>
      <c r="C31" s="129"/>
      <c r="D31" s="129"/>
      <c r="E31" s="129"/>
      <c r="F31" s="129"/>
      <c r="G31" s="129"/>
      <c r="H31" s="130"/>
      <c r="I31" s="131" t="s">
        <v>92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3"/>
      <c r="AQ31" s="128"/>
      <c r="AR31" s="129"/>
      <c r="AS31" s="129"/>
      <c r="AT31" s="129"/>
      <c r="AU31" s="129"/>
      <c r="AV31" s="129"/>
      <c r="AW31" s="130"/>
      <c r="AX31" s="128"/>
      <c r="AY31" s="129"/>
      <c r="AZ31" s="129"/>
      <c r="BA31" s="129"/>
      <c r="BB31" s="129"/>
      <c r="BC31" s="129"/>
      <c r="BD31" s="129"/>
      <c r="BE31" s="129"/>
      <c r="BF31" s="129"/>
      <c r="BG31" s="129"/>
      <c r="BH31" s="130"/>
      <c r="BI31" s="128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30"/>
      <c r="BV31" s="128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30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30"/>
    </row>
    <row r="32" spans="1:99" ht="15.75" hidden="1">
      <c r="A32" s="125" t="s">
        <v>93</v>
      </c>
      <c r="B32" s="126"/>
      <c r="C32" s="126"/>
      <c r="D32" s="126"/>
      <c r="E32" s="126"/>
      <c r="F32" s="126"/>
      <c r="G32" s="126"/>
      <c r="H32" s="127"/>
      <c r="I32" s="134" t="s">
        <v>94</v>
      </c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6"/>
      <c r="AQ32" s="134"/>
      <c r="AR32" s="135"/>
      <c r="AS32" s="135"/>
      <c r="AT32" s="135"/>
      <c r="AU32" s="135"/>
      <c r="AV32" s="135"/>
      <c r="AW32" s="136"/>
      <c r="AX32" s="137"/>
      <c r="AY32" s="138"/>
      <c r="AZ32" s="138"/>
      <c r="BA32" s="138"/>
      <c r="BB32" s="138"/>
      <c r="BC32" s="138"/>
      <c r="BD32" s="138"/>
      <c r="BE32" s="138"/>
      <c r="BF32" s="138"/>
      <c r="BG32" s="138"/>
      <c r="BH32" s="139"/>
      <c r="BI32" s="137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9"/>
      <c r="BV32" s="137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9"/>
      <c r="CI32" s="137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9"/>
    </row>
    <row r="33" spans="1:99" ht="15.75" hidden="1">
      <c r="A33" s="119"/>
      <c r="B33" s="120"/>
      <c r="C33" s="120"/>
      <c r="D33" s="120"/>
      <c r="E33" s="120"/>
      <c r="F33" s="120"/>
      <c r="G33" s="120"/>
      <c r="H33" s="121"/>
      <c r="I33" s="122" t="s">
        <v>95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4"/>
      <c r="AQ33" s="122"/>
      <c r="AR33" s="123"/>
      <c r="AS33" s="123"/>
      <c r="AT33" s="123"/>
      <c r="AU33" s="123"/>
      <c r="AV33" s="123"/>
      <c r="AW33" s="124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2"/>
      <c r="BV33" s="140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2"/>
      <c r="CI33" s="140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2"/>
    </row>
    <row r="34" spans="1:99" ht="15.75" hidden="1">
      <c r="A34" s="119"/>
      <c r="B34" s="120"/>
      <c r="C34" s="120"/>
      <c r="D34" s="120"/>
      <c r="E34" s="120"/>
      <c r="F34" s="120"/>
      <c r="G34" s="120"/>
      <c r="H34" s="121"/>
      <c r="I34" s="122" t="s">
        <v>96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22"/>
      <c r="AR34" s="123"/>
      <c r="AS34" s="123"/>
      <c r="AT34" s="123"/>
      <c r="AU34" s="123"/>
      <c r="AV34" s="123"/>
      <c r="AW34" s="124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2"/>
      <c r="BV34" s="140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2"/>
      <c r="CI34" s="140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2"/>
    </row>
    <row r="35" spans="1:99" ht="15.75" hidden="1">
      <c r="A35" s="119"/>
      <c r="B35" s="120"/>
      <c r="C35" s="120"/>
      <c r="D35" s="120"/>
      <c r="E35" s="120"/>
      <c r="F35" s="120"/>
      <c r="G35" s="120"/>
      <c r="H35" s="121"/>
      <c r="I35" s="122" t="s">
        <v>97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4"/>
      <c r="AQ35" s="122"/>
      <c r="AR35" s="123"/>
      <c r="AS35" s="123"/>
      <c r="AT35" s="123"/>
      <c r="AU35" s="123"/>
      <c r="AV35" s="123"/>
      <c r="AW35" s="124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2"/>
      <c r="BV35" s="140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2"/>
      <c r="CI35" s="140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2"/>
    </row>
    <row r="36" spans="1:99" ht="15.75" hidden="1">
      <c r="A36" s="119"/>
      <c r="B36" s="120"/>
      <c r="C36" s="120"/>
      <c r="D36" s="120"/>
      <c r="E36" s="120"/>
      <c r="F36" s="120"/>
      <c r="G36" s="120"/>
      <c r="H36" s="121"/>
      <c r="I36" s="122" t="s">
        <v>98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4"/>
      <c r="AQ36" s="122"/>
      <c r="AR36" s="123"/>
      <c r="AS36" s="123"/>
      <c r="AT36" s="123"/>
      <c r="AU36" s="123"/>
      <c r="AV36" s="123"/>
      <c r="AW36" s="124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2"/>
      <c r="BV36" s="140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2"/>
      <c r="CI36" s="140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2"/>
    </row>
    <row r="37" spans="1:99" ht="15.75" hidden="1">
      <c r="A37" s="119"/>
      <c r="B37" s="120"/>
      <c r="C37" s="120"/>
      <c r="D37" s="120"/>
      <c r="E37" s="120"/>
      <c r="F37" s="120"/>
      <c r="G37" s="120"/>
      <c r="H37" s="121"/>
      <c r="I37" s="122" t="s">
        <v>99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4"/>
      <c r="AQ37" s="122"/>
      <c r="AR37" s="123"/>
      <c r="AS37" s="123"/>
      <c r="AT37" s="123"/>
      <c r="AU37" s="123"/>
      <c r="AV37" s="123"/>
      <c r="AW37" s="124"/>
      <c r="AX37" s="140"/>
      <c r="AY37" s="141"/>
      <c r="AZ37" s="141"/>
      <c r="BA37" s="141"/>
      <c r="BB37" s="141"/>
      <c r="BC37" s="141"/>
      <c r="BD37" s="141"/>
      <c r="BE37" s="141"/>
      <c r="BF37" s="141"/>
      <c r="BG37" s="141"/>
      <c r="BH37" s="142"/>
      <c r="BI37" s="140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2"/>
      <c r="BV37" s="140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2"/>
      <c r="CI37" s="140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2"/>
    </row>
    <row r="38" spans="1:99" ht="15.75" hidden="1">
      <c r="A38" s="128"/>
      <c r="B38" s="129"/>
      <c r="C38" s="129"/>
      <c r="D38" s="129"/>
      <c r="E38" s="129"/>
      <c r="F38" s="129"/>
      <c r="G38" s="129"/>
      <c r="H38" s="130"/>
      <c r="I38" s="131" t="s">
        <v>100</v>
      </c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3"/>
      <c r="AQ38" s="131"/>
      <c r="AR38" s="132"/>
      <c r="AS38" s="132"/>
      <c r="AT38" s="132"/>
      <c r="AU38" s="132"/>
      <c r="AV38" s="132"/>
      <c r="AW38" s="133"/>
      <c r="AX38" s="143"/>
      <c r="AY38" s="144"/>
      <c r="AZ38" s="144"/>
      <c r="BA38" s="144"/>
      <c r="BB38" s="144"/>
      <c r="BC38" s="144"/>
      <c r="BD38" s="144"/>
      <c r="BE38" s="144"/>
      <c r="BF38" s="144"/>
      <c r="BG38" s="144"/>
      <c r="BH38" s="145"/>
      <c r="BI38" s="143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5"/>
      <c r="BV38" s="143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5"/>
      <c r="CI38" s="143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5"/>
    </row>
    <row r="39" spans="1:99" ht="15.75" hidden="1">
      <c r="A39" s="125" t="s">
        <v>184</v>
      </c>
      <c r="B39" s="126"/>
      <c r="C39" s="126"/>
      <c r="D39" s="126"/>
      <c r="E39" s="126"/>
      <c r="F39" s="126"/>
      <c r="G39" s="126"/>
      <c r="H39" s="127"/>
      <c r="I39" s="134" t="s">
        <v>185</v>
      </c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6"/>
      <c r="AQ39" s="134"/>
      <c r="AR39" s="135"/>
      <c r="AS39" s="135"/>
      <c r="AT39" s="135"/>
      <c r="AU39" s="135"/>
      <c r="AV39" s="135"/>
      <c r="AW39" s="136"/>
      <c r="AX39" s="137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137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9"/>
      <c r="BV39" s="137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9"/>
      <c r="CI39" s="137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9"/>
    </row>
    <row r="40" spans="1:99" ht="15.75" hidden="1">
      <c r="A40" s="128"/>
      <c r="B40" s="129"/>
      <c r="C40" s="129"/>
      <c r="D40" s="129"/>
      <c r="E40" s="129"/>
      <c r="F40" s="129"/>
      <c r="G40" s="129"/>
      <c r="H40" s="130"/>
      <c r="I40" s="131" t="s">
        <v>186</v>
      </c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3"/>
      <c r="AQ40" s="131"/>
      <c r="AR40" s="132"/>
      <c r="AS40" s="132"/>
      <c r="AT40" s="132"/>
      <c r="AU40" s="132"/>
      <c r="AV40" s="132"/>
      <c r="AW40" s="133"/>
      <c r="AX40" s="143"/>
      <c r="AY40" s="144"/>
      <c r="AZ40" s="144"/>
      <c r="BA40" s="144"/>
      <c r="BB40" s="144"/>
      <c r="BC40" s="144"/>
      <c r="BD40" s="144"/>
      <c r="BE40" s="144"/>
      <c r="BF40" s="144"/>
      <c r="BG40" s="144"/>
      <c r="BH40" s="145"/>
      <c r="BI40" s="143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5"/>
      <c r="BV40" s="143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5"/>
      <c r="CI40" s="143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5"/>
    </row>
    <row r="41" spans="1:99" ht="15.75" hidden="1">
      <c r="A41" s="125" t="s">
        <v>187</v>
      </c>
      <c r="B41" s="126"/>
      <c r="C41" s="126"/>
      <c r="D41" s="126"/>
      <c r="E41" s="126"/>
      <c r="F41" s="126"/>
      <c r="G41" s="126"/>
      <c r="H41" s="127"/>
      <c r="I41" s="134" t="s">
        <v>188</v>
      </c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6"/>
      <c r="AQ41" s="134"/>
      <c r="AR41" s="135"/>
      <c r="AS41" s="135"/>
      <c r="AT41" s="135"/>
      <c r="AU41" s="135"/>
      <c r="AV41" s="135"/>
      <c r="AW41" s="136"/>
      <c r="AX41" s="137"/>
      <c r="AY41" s="138"/>
      <c r="AZ41" s="138"/>
      <c r="BA41" s="138"/>
      <c r="BB41" s="138"/>
      <c r="BC41" s="138"/>
      <c r="BD41" s="138"/>
      <c r="BE41" s="138"/>
      <c r="BF41" s="138"/>
      <c r="BG41" s="138"/>
      <c r="BH41" s="139"/>
      <c r="BI41" s="137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9"/>
      <c r="BV41" s="137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9"/>
      <c r="CI41" s="137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9"/>
    </row>
    <row r="42" spans="1:99" ht="15.75" hidden="1">
      <c r="A42" s="128"/>
      <c r="B42" s="129"/>
      <c r="C42" s="129"/>
      <c r="D42" s="129"/>
      <c r="E42" s="129"/>
      <c r="F42" s="129"/>
      <c r="G42" s="129"/>
      <c r="H42" s="130"/>
      <c r="I42" s="131" t="s">
        <v>189</v>
      </c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3"/>
      <c r="AQ42" s="131"/>
      <c r="AR42" s="132"/>
      <c r="AS42" s="132"/>
      <c r="AT42" s="132"/>
      <c r="AU42" s="132"/>
      <c r="AV42" s="132"/>
      <c r="AW42" s="133"/>
      <c r="AX42" s="143"/>
      <c r="AY42" s="144"/>
      <c r="AZ42" s="144"/>
      <c r="BA42" s="144"/>
      <c r="BB42" s="144"/>
      <c r="BC42" s="144"/>
      <c r="BD42" s="144"/>
      <c r="BE42" s="144"/>
      <c r="BF42" s="144"/>
      <c r="BG42" s="144"/>
      <c r="BH42" s="145"/>
      <c r="BI42" s="143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5"/>
      <c r="BV42" s="143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5"/>
      <c r="CI42" s="143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5"/>
    </row>
    <row r="43" spans="1:99" ht="15.75" hidden="1">
      <c r="A43" s="128"/>
      <c r="B43" s="129"/>
      <c r="C43" s="129"/>
      <c r="D43" s="129"/>
      <c r="E43" s="129"/>
      <c r="F43" s="129"/>
      <c r="G43" s="129"/>
      <c r="H43" s="130"/>
      <c r="I43" s="131" t="s">
        <v>101</v>
      </c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3"/>
      <c r="AQ43" s="131"/>
      <c r="AR43" s="132"/>
      <c r="AS43" s="132"/>
      <c r="AT43" s="132"/>
      <c r="AU43" s="132"/>
      <c r="AV43" s="132"/>
      <c r="AW43" s="133"/>
      <c r="AX43" s="143"/>
      <c r="AY43" s="144"/>
      <c r="AZ43" s="144"/>
      <c r="BA43" s="144"/>
      <c r="BB43" s="144"/>
      <c r="BC43" s="144"/>
      <c r="BD43" s="144"/>
      <c r="BE43" s="144"/>
      <c r="BF43" s="144"/>
      <c r="BG43" s="144"/>
      <c r="BH43" s="145"/>
      <c r="BI43" s="143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5"/>
      <c r="BV43" s="143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5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5"/>
    </row>
    <row r="44" spans="1:99" ht="15.75">
      <c r="A44" s="128" t="s">
        <v>4</v>
      </c>
      <c r="B44" s="129"/>
      <c r="C44" s="129"/>
      <c r="D44" s="129"/>
      <c r="E44" s="129"/>
      <c r="F44" s="129"/>
      <c r="G44" s="129"/>
      <c r="H44" s="130"/>
      <c r="I44" s="131" t="s">
        <v>102</v>
      </c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3"/>
      <c r="AQ44" s="128" t="s">
        <v>142</v>
      </c>
      <c r="AR44" s="129"/>
      <c r="AS44" s="129"/>
      <c r="AT44" s="129"/>
      <c r="AU44" s="129"/>
      <c r="AV44" s="129"/>
      <c r="AW44" s="130"/>
      <c r="AX44" s="128" t="s">
        <v>142</v>
      </c>
      <c r="AY44" s="129"/>
      <c r="AZ44" s="129"/>
      <c r="BA44" s="129"/>
      <c r="BB44" s="129"/>
      <c r="BC44" s="129"/>
      <c r="BD44" s="129"/>
      <c r="BE44" s="129"/>
      <c r="BF44" s="129"/>
      <c r="BG44" s="129"/>
      <c r="BH44" s="130"/>
      <c r="BI44" s="128" t="s">
        <v>142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30"/>
      <c r="BV44" s="128" t="s">
        <v>142</v>
      </c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30"/>
      <c r="CI44" s="129" t="s">
        <v>142</v>
      </c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30"/>
    </row>
    <row r="45" spans="1:99" ht="15.75" hidden="1">
      <c r="A45" s="125" t="s">
        <v>103</v>
      </c>
      <c r="B45" s="126"/>
      <c r="C45" s="126"/>
      <c r="D45" s="126"/>
      <c r="E45" s="126"/>
      <c r="F45" s="126"/>
      <c r="G45" s="126"/>
      <c r="H45" s="127"/>
      <c r="I45" s="134" t="s">
        <v>104</v>
      </c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6"/>
      <c r="AQ45" s="125" t="s">
        <v>142</v>
      </c>
      <c r="AR45" s="126"/>
      <c r="AS45" s="126"/>
      <c r="AT45" s="126"/>
      <c r="AU45" s="126"/>
      <c r="AV45" s="126"/>
      <c r="AW45" s="127"/>
      <c r="AX45" s="125" t="s">
        <v>142</v>
      </c>
      <c r="AY45" s="126"/>
      <c r="AZ45" s="126"/>
      <c r="BA45" s="126"/>
      <c r="BB45" s="126"/>
      <c r="BC45" s="126"/>
      <c r="BD45" s="126"/>
      <c r="BE45" s="126"/>
      <c r="BF45" s="126"/>
      <c r="BG45" s="126"/>
      <c r="BH45" s="127"/>
      <c r="BI45" s="125" t="s">
        <v>142</v>
      </c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7"/>
      <c r="BV45" s="125" t="s">
        <v>142</v>
      </c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7"/>
      <c r="CI45" s="125" t="s">
        <v>142</v>
      </c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7"/>
    </row>
    <row r="46" spans="1:99" ht="15.75" hidden="1">
      <c r="A46" s="119"/>
      <c r="B46" s="120"/>
      <c r="C46" s="120"/>
      <c r="D46" s="120"/>
      <c r="E46" s="120"/>
      <c r="F46" s="120"/>
      <c r="G46" s="120"/>
      <c r="H46" s="121"/>
      <c r="I46" s="122" t="s">
        <v>105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4"/>
      <c r="AQ46" s="119"/>
      <c r="AR46" s="120"/>
      <c r="AS46" s="120"/>
      <c r="AT46" s="120"/>
      <c r="AU46" s="120"/>
      <c r="AV46" s="120"/>
      <c r="AW46" s="121"/>
      <c r="AX46" s="119"/>
      <c r="AY46" s="120"/>
      <c r="AZ46" s="120"/>
      <c r="BA46" s="120"/>
      <c r="BB46" s="120"/>
      <c r="BC46" s="120"/>
      <c r="BD46" s="120"/>
      <c r="BE46" s="120"/>
      <c r="BF46" s="120"/>
      <c r="BG46" s="120"/>
      <c r="BH46" s="121"/>
      <c r="BI46" s="119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1"/>
      <c r="BV46" s="119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1"/>
      <c r="CI46" s="119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1"/>
    </row>
    <row r="47" spans="1:99" ht="15.75" hidden="1">
      <c r="A47" s="119"/>
      <c r="B47" s="120"/>
      <c r="C47" s="120"/>
      <c r="D47" s="120"/>
      <c r="E47" s="120"/>
      <c r="F47" s="120"/>
      <c r="G47" s="120"/>
      <c r="H47" s="121"/>
      <c r="I47" s="122" t="s">
        <v>106</v>
      </c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4"/>
      <c r="AQ47" s="119"/>
      <c r="AR47" s="120"/>
      <c r="AS47" s="120"/>
      <c r="AT47" s="120"/>
      <c r="AU47" s="120"/>
      <c r="AV47" s="120"/>
      <c r="AW47" s="121"/>
      <c r="AX47" s="119"/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1"/>
      <c r="BV47" s="119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1"/>
      <c r="CI47" s="119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1"/>
    </row>
    <row r="48" spans="1:99" ht="15.75" hidden="1">
      <c r="A48" s="128"/>
      <c r="B48" s="129"/>
      <c r="C48" s="129"/>
      <c r="D48" s="129"/>
      <c r="E48" s="129"/>
      <c r="F48" s="129"/>
      <c r="G48" s="129"/>
      <c r="H48" s="130"/>
      <c r="I48" s="131" t="s">
        <v>107</v>
      </c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3"/>
      <c r="AQ48" s="128"/>
      <c r="AR48" s="129"/>
      <c r="AS48" s="129"/>
      <c r="AT48" s="129"/>
      <c r="AU48" s="129"/>
      <c r="AV48" s="129"/>
      <c r="AW48" s="130"/>
      <c r="AX48" s="128"/>
      <c r="AY48" s="129"/>
      <c r="AZ48" s="129"/>
      <c r="BA48" s="129"/>
      <c r="BB48" s="129"/>
      <c r="BC48" s="129"/>
      <c r="BD48" s="129"/>
      <c r="BE48" s="129"/>
      <c r="BF48" s="129"/>
      <c r="BG48" s="129"/>
      <c r="BH48" s="130"/>
      <c r="BI48" s="128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30"/>
      <c r="BV48" s="128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30"/>
      <c r="CI48" s="128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30"/>
    </row>
    <row r="49" spans="1:99" ht="15.75" hidden="1">
      <c r="A49" s="128" t="s">
        <v>108</v>
      </c>
      <c r="B49" s="129"/>
      <c r="C49" s="129"/>
      <c r="D49" s="129"/>
      <c r="E49" s="129"/>
      <c r="F49" s="129"/>
      <c r="G49" s="129"/>
      <c r="H49" s="130"/>
      <c r="I49" s="131" t="s">
        <v>109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3"/>
      <c r="AQ49" s="128" t="s">
        <v>142</v>
      </c>
      <c r="AR49" s="129"/>
      <c r="AS49" s="129"/>
      <c r="AT49" s="129"/>
      <c r="AU49" s="129"/>
      <c r="AV49" s="129"/>
      <c r="AW49" s="130"/>
      <c r="AX49" s="128" t="s">
        <v>142</v>
      </c>
      <c r="AY49" s="129"/>
      <c r="AZ49" s="129"/>
      <c r="BA49" s="129"/>
      <c r="BB49" s="129"/>
      <c r="BC49" s="129"/>
      <c r="BD49" s="129"/>
      <c r="BE49" s="129"/>
      <c r="BF49" s="129"/>
      <c r="BG49" s="129"/>
      <c r="BH49" s="130"/>
      <c r="BI49" s="128" t="s">
        <v>142</v>
      </c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30"/>
      <c r="BV49" s="128" t="s">
        <v>142</v>
      </c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30"/>
      <c r="CI49" s="129" t="s">
        <v>142</v>
      </c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30"/>
    </row>
    <row r="50" spans="1:99" ht="15.75" hidden="1">
      <c r="A50" s="125" t="s">
        <v>110</v>
      </c>
      <c r="B50" s="126"/>
      <c r="C50" s="126"/>
      <c r="D50" s="126"/>
      <c r="E50" s="126"/>
      <c r="F50" s="126"/>
      <c r="G50" s="126"/>
      <c r="H50" s="127"/>
      <c r="I50" s="134" t="s">
        <v>111</v>
      </c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6"/>
      <c r="AQ50" s="125" t="s">
        <v>142</v>
      </c>
      <c r="AR50" s="126"/>
      <c r="AS50" s="126"/>
      <c r="AT50" s="126"/>
      <c r="AU50" s="126"/>
      <c r="AV50" s="126"/>
      <c r="AW50" s="127"/>
      <c r="AX50" s="125" t="s">
        <v>142</v>
      </c>
      <c r="AY50" s="126"/>
      <c r="AZ50" s="126"/>
      <c r="BA50" s="126"/>
      <c r="BB50" s="126"/>
      <c r="BC50" s="126"/>
      <c r="BD50" s="126"/>
      <c r="BE50" s="126"/>
      <c r="BF50" s="126"/>
      <c r="BG50" s="126"/>
      <c r="BH50" s="127"/>
      <c r="BI50" s="125" t="s">
        <v>142</v>
      </c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7"/>
      <c r="BV50" s="125" t="s">
        <v>142</v>
      </c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7"/>
      <c r="CI50" s="125" t="s">
        <v>142</v>
      </c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7"/>
    </row>
    <row r="51" spans="1:99" ht="15.75" hidden="1">
      <c r="A51" s="128"/>
      <c r="B51" s="129"/>
      <c r="C51" s="129"/>
      <c r="D51" s="129"/>
      <c r="E51" s="129"/>
      <c r="F51" s="129"/>
      <c r="G51" s="129"/>
      <c r="H51" s="130"/>
      <c r="I51" s="131" t="s">
        <v>112</v>
      </c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3"/>
      <c r="AQ51" s="128"/>
      <c r="AR51" s="129"/>
      <c r="AS51" s="129"/>
      <c r="AT51" s="129"/>
      <c r="AU51" s="129"/>
      <c r="AV51" s="129"/>
      <c r="AW51" s="130"/>
      <c r="AX51" s="128"/>
      <c r="AY51" s="129"/>
      <c r="AZ51" s="129"/>
      <c r="BA51" s="129"/>
      <c r="BB51" s="129"/>
      <c r="BC51" s="129"/>
      <c r="BD51" s="129"/>
      <c r="BE51" s="129"/>
      <c r="BF51" s="129"/>
      <c r="BG51" s="129"/>
      <c r="BH51" s="130"/>
      <c r="BI51" s="128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30"/>
      <c r="BV51" s="128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30"/>
      <c r="CI51" s="128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30"/>
    </row>
    <row r="52" spans="1:99" ht="15.75" hidden="1">
      <c r="A52" s="125" t="s">
        <v>113</v>
      </c>
      <c r="B52" s="126"/>
      <c r="C52" s="126"/>
      <c r="D52" s="126"/>
      <c r="E52" s="126"/>
      <c r="F52" s="126"/>
      <c r="G52" s="126"/>
      <c r="H52" s="127"/>
      <c r="I52" s="134" t="s">
        <v>94</v>
      </c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6"/>
      <c r="AQ52" s="134"/>
      <c r="AR52" s="135"/>
      <c r="AS52" s="135"/>
      <c r="AT52" s="135"/>
      <c r="AU52" s="135"/>
      <c r="AV52" s="135"/>
      <c r="AW52" s="136"/>
      <c r="AX52" s="137"/>
      <c r="AY52" s="138"/>
      <c r="AZ52" s="138"/>
      <c r="BA52" s="138"/>
      <c r="BB52" s="138"/>
      <c r="BC52" s="138"/>
      <c r="BD52" s="138"/>
      <c r="BE52" s="138"/>
      <c r="BF52" s="138"/>
      <c r="BG52" s="138"/>
      <c r="BH52" s="139"/>
      <c r="BI52" s="137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9"/>
      <c r="BV52" s="137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9"/>
      <c r="CI52" s="137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9"/>
    </row>
    <row r="53" spans="1:99" ht="15.75" hidden="1">
      <c r="A53" s="119"/>
      <c r="B53" s="120"/>
      <c r="C53" s="120"/>
      <c r="D53" s="120"/>
      <c r="E53" s="120"/>
      <c r="F53" s="120"/>
      <c r="G53" s="120"/>
      <c r="H53" s="121"/>
      <c r="I53" s="122" t="s">
        <v>95</v>
      </c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4"/>
      <c r="AQ53" s="122"/>
      <c r="AR53" s="123"/>
      <c r="AS53" s="123"/>
      <c r="AT53" s="123"/>
      <c r="AU53" s="123"/>
      <c r="AV53" s="123"/>
      <c r="AW53" s="124"/>
      <c r="AX53" s="140"/>
      <c r="AY53" s="141"/>
      <c r="AZ53" s="141"/>
      <c r="BA53" s="141"/>
      <c r="BB53" s="141"/>
      <c r="BC53" s="141"/>
      <c r="BD53" s="141"/>
      <c r="BE53" s="141"/>
      <c r="BF53" s="141"/>
      <c r="BG53" s="141"/>
      <c r="BH53" s="142"/>
      <c r="BI53" s="140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2"/>
      <c r="BV53" s="140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2"/>
      <c r="CI53" s="140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2"/>
    </row>
    <row r="54" spans="1:99" ht="15.75" hidden="1">
      <c r="A54" s="119"/>
      <c r="B54" s="120"/>
      <c r="C54" s="120"/>
      <c r="D54" s="120"/>
      <c r="E54" s="120"/>
      <c r="F54" s="120"/>
      <c r="G54" s="120"/>
      <c r="H54" s="121"/>
      <c r="I54" s="122" t="s">
        <v>96</v>
      </c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4"/>
      <c r="AQ54" s="122"/>
      <c r="AR54" s="123"/>
      <c r="AS54" s="123"/>
      <c r="AT54" s="123"/>
      <c r="AU54" s="123"/>
      <c r="AV54" s="123"/>
      <c r="AW54" s="124"/>
      <c r="AX54" s="140"/>
      <c r="AY54" s="141"/>
      <c r="AZ54" s="141"/>
      <c r="BA54" s="141"/>
      <c r="BB54" s="141"/>
      <c r="BC54" s="141"/>
      <c r="BD54" s="141"/>
      <c r="BE54" s="141"/>
      <c r="BF54" s="141"/>
      <c r="BG54" s="141"/>
      <c r="BH54" s="142"/>
      <c r="BI54" s="140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2"/>
      <c r="BV54" s="140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2"/>
      <c r="CI54" s="140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2"/>
    </row>
    <row r="55" spans="1:99" ht="15.75" hidden="1">
      <c r="A55" s="119"/>
      <c r="B55" s="120"/>
      <c r="C55" s="120"/>
      <c r="D55" s="120"/>
      <c r="E55" s="120"/>
      <c r="F55" s="120"/>
      <c r="G55" s="120"/>
      <c r="H55" s="121"/>
      <c r="I55" s="122" t="s">
        <v>190</v>
      </c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4"/>
      <c r="AQ55" s="122"/>
      <c r="AR55" s="123"/>
      <c r="AS55" s="123"/>
      <c r="AT55" s="123"/>
      <c r="AU55" s="123"/>
      <c r="AV55" s="123"/>
      <c r="AW55" s="124"/>
      <c r="AX55" s="140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2"/>
      <c r="BV55" s="140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2"/>
      <c r="CI55" s="140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2"/>
    </row>
    <row r="56" spans="1:99" ht="15.75" hidden="1">
      <c r="A56" s="119"/>
      <c r="B56" s="120"/>
      <c r="C56" s="120"/>
      <c r="D56" s="120"/>
      <c r="E56" s="120"/>
      <c r="F56" s="120"/>
      <c r="G56" s="120"/>
      <c r="H56" s="121"/>
      <c r="I56" s="122" t="s">
        <v>191</v>
      </c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4"/>
      <c r="AQ56" s="122"/>
      <c r="AR56" s="123"/>
      <c r="AS56" s="123"/>
      <c r="AT56" s="123"/>
      <c r="AU56" s="123"/>
      <c r="AV56" s="123"/>
      <c r="AW56" s="124"/>
      <c r="AX56" s="140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2"/>
      <c r="BV56" s="140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2"/>
      <c r="CI56" s="140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2"/>
    </row>
    <row r="57" spans="1:99" ht="15.75" hidden="1">
      <c r="A57" s="119"/>
      <c r="B57" s="120"/>
      <c r="C57" s="120"/>
      <c r="D57" s="120"/>
      <c r="E57" s="120"/>
      <c r="F57" s="120"/>
      <c r="G57" s="120"/>
      <c r="H57" s="121"/>
      <c r="I57" s="122" t="s">
        <v>192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4"/>
      <c r="AQ57" s="122"/>
      <c r="AR57" s="123"/>
      <c r="AS57" s="123"/>
      <c r="AT57" s="123"/>
      <c r="AU57" s="123"/>
      <c r="AV57" s="123"/>
      <c r="AW57" s="124"/>
      <c r="AX57" s="140"/>
      <c r="AY57" s="141"/>
      <c r="AZ57" s="141"/>
      <c r="BA57" s="141"/>
      <c r="BB57" s="141"/>
      <c r="BC57" s="141"/>
      <c r="BD57" s="141"/>
      <c r="BE57" s="141"/>
      <c r="BF57" s="141"/>
      <c r="BG57" s="141"/>
      <c r="BH57" s="142"/>
      <c r="BI57" s="140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2"/>
      <c r="BV57" s="140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2"/>
      <c r="CI57" s="140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2"/>
    </row>
    <row r="58" spans="1:99" ht="15.75" hidden="1">
      <c r="A58" s="119"/>
      <c r="B58" s="120"/>
      <c r="C58" s="120"/>
      <c r="D58" s="120"/>
      <c r="E58" s="120"/>
      <c r="F58" s="120"/>
      <c r="G58" s="120"/>
      <c r="H58" s="121"/>
      <c r="I58" s="122" t="s">
        <v>193</v>
      </c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4"/>
      <c r="AQ58" s="122"/>
      <c r="AR58" s="123"/>
      <c r="AS58" s="123"/>
      <c r="AT58" s="123"/>
      <c r="AU58" s="123"/>
      <c r="AV58" s="123"/>
      <c r="AW58" s="124"/>
      <c r="AX58" s="140"/>
      <c r="AY58" s="141"/>
      <c r="AZ58" s="141"/>
      <c r="BA58" s="141"/>
      <c r="BB58" s="141"/>
      <c r="BC58" s="141"/>
      <c r="BD58" s="141"/>
      <c r="BE58" s="141"/>
      <c r="BF58" s="141"/>
      <c r="BG58" s="141"/>
      <c r="BH58" s="142"/>
      <c r="BI58" s="140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2"/>
      <c r="BV58" s="140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2"/>
      <c r="CI58" s="140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2"/>
    </row>
    <row r="59" spans="1:99" ht="15.75" hidden="1">
      <c r="A59" s="119"/>
      <c r="B59" s="120"/>
      <c r="C59" s="120"/>
      <c r="D59" s="120"/>
      <c r="E59" s="120"/>
      <c r="F59" s="120"/>
      <c r="G59" s="120"/>
      <c r="H59" s="121"/>
      <c r="I59" s="122" t="s">
        <v>194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4"/>
      <c r="AQ59" s="122"/>
      <c r="AR59" s="123"/>
      <c r="AS59" s="123"/>
      <c r="AT59" s="123"/>
      <c r="AU59" s="123"/>
      <c r="AV59" s="123"/>
      <c r="AW59" s="124"/>
      <c r="AX59" s="140"/>
      <c r="AY59" s="141"/>
      <c r="AZ59" s="141"/>
      <c r="BA59" s="141"/>
      <c r="BB59" s="141"/>
      <c r="BC59" s="141"/>
      <c r="BD59" s="141"/>
      <c r="BE59" s="141"/>
      <c r="BF59" s="141"/>
      <c r="BG59" s="141"/>
      <c r="BH59" s="142"/>
      <c r="BI59" s="140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2"/>
      <c r="BV59" s="140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2"/>
      <c r="CI59" s="140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2"/>
    </row>
    <row r="60" spans="1:99" ht="15.75" hidden="1">
      <c r="A60" s="119"/>
      <c r="B60" s="120"/>
      <c r="C60" s="120"/>
      <c r="D60" s="120"/>
      <c r="E60" s="120"/>
      <c r="F60" s="120"/>
      <c r="G60" s="120"/>
      <c r="H60" s="121"/>
      <c r="I60" s="122" t="s">
        <v>195</v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4"/>
      <c r="AQ60" s="122"/>
      <c r="AR60" s="123"/>
      <c r="AS60" s="123"/>
      <c r="AT60" s="123"/>
      <c r="AU60" s="123"/>
      <c r="AV60" s="123"/>
      <c r="AW60" s="124"/>
      <c r="AX60" s="140"/>
      <c r="AY60" s="141"/>
      <c r="AZ60" s="141"/>
      <c r="BA60" s="141"/>
      <c r="BB60" s="141"/>
      <c r="BC60" s="141"/>
      <c r="BD60" s="141"/>
      <c r="BE60" s="141"/>
      <c r="BF60" s="141"/>
      <c r="BG60" s="141"/>
      <c r="BH60" s="142"/>
      <c r="BI60" s="140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2"/>
      <c r="BV60" s="140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2"/>
      <c r="CI60" s="140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2"/>
    </row>
    <row r="61" spans="1:99" ht="15.75" hidden="1">
      <c r="A61" s="128"/>
      <c r="B61" s="129"/>
      <c r="C61" s="129"/>
      <c r="D61" s="129"/>
      <c r="E61" s="129"/>
      <c r="F61" s="129"/>
      <c r="G61" s="129"/>
      <c r="H61" s="130"/>
      <c r="I61" s="131" t="s">
        <v>196</v>
      </c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3"/>
      <c r="AQ61" s="131"/>
      <c r="AR61" s="132"/>
      <c r="AS61" s="132"/>
      <c r="AT61" s="132"/>
      <c r="AU61" s="132"/>
      <c r="AV61" s="132"/>
      <c r="AW61" s="133"/>
      <c r="AX61" s="143"/>
      <c r="AY61" s="144"/>
      <c r="AZ61" s="144"/>
      <c r="BA61" s="144"/>
      <c r="BB61" s="144"/>
      <c r="BC61" s="144"/>
      <c r="BD61" s="144"/>
      <c r="BE61" s="144"/>
      <c r="BF61" s="144"/>
      <c r="BG61" s="144"/>
      <c r="BH61" s="145"/>
      <c r="BI61" s="143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5"/>
      <c r="BV61" s="143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5"/>
      <c r="CI61" s="143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5"/>
    </row>
    <row r="62" spans="1:99" ht="15.75" hidden="1">
      <c r="A62" s="125" t="s">
        <v>197</v>
      </c>
      <c r="B62" s="126"/>
      <c r="C62" s="126"/>
      <c r="D62" s="126"/>
      <c r="E62" s="126"/>
      <c r="F62" s="126"/>
      <c r="G62" s="126"/>
      <c r="H62" s="127"/>
      <c r="I62" s="134" t="s">
        <v>198</v>
      </c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6"/>
      <c r="AQ62" s="134"/>
      <c r="AR62" s="135"/>
      <c r="AS62" s="135"/>
      <c r="AT62" s="135"/>
      <c r="AU62" s="135"/>
      <c r="AV62" s="135"/>
      <c r="AW62" s="136"/>
      <c r="AX62" s="137"/>
      <c r="AY62" s="138"/>
      <c r="AZ62" s="138"/>
      <c r="BA62" s="138"/>
      <c r="BB62" s="138"/>
      <c r="BC62" s="138"/>
      <c r="BD62" s="138"/>
      <c r="BE62" s="138"/>
      <c r="BF62" s="138"/>
      <c r="BG62" s="138"/>
      <c r="BH62" s="139"/>
      <c r="BI62" s="137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9"/>
      <c r="BV62" s="137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9"/>
      <c r="CI62" s="137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9"/>
    </row>
    <row r="63" spans="1:99" ht="15.75" hidden="1">
      <c r="A63" s="119"/>
      <c r="B63" s="120"/>
      <c r="C63" s="120"/>
      <c r="D63" s="120"/>
      <c r="E63" s="120"/>
      <c r="F63" s="120"/>
      <c r="G63" s="120"/>
      <c r="H63" s="121"/>
      <c r="I63" s="122" t="s">
        <v>199</v>
      </c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4"/>
      <c r="AQ63" s="122"/>
      <c r="AR63" s="123"/>
      <c r="AS63" s="123"/>
      <c r="AT63" s="123"/>
      <c r="AU63" s="123"/>
      <c r="AV63" s="123"/>
      <c r="AW63" s="124"/>
      <c r="AX63" s="140"/>
      <c r="AY63" s="141"/>
      <c r="AZ63" s="141"/>
      <c r="BA63" s="141"/>
      <c r="BB63" s="141"/>
      <c r="BC63" s="141"/>
      <c r="BD63" s="141"/>
      <c r="BE63" s="141"/>
      <c r="BF63" s="141"/>
      <c r="BG63" s="141"/>
      <c r="BH63" s="142"/>
      <c r="BI63" s="140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2"/>
      <c r="BV63" s="140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2"/>
      <c r="CI63" s="140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2"/>
    </row>
    <row r="64" spans="1:99" ht="15.75" hidden="1">
      <c r="A64" s="119"/>
      <c r="B64" s="120"/>
      <c r="C64" s="120"/>
      <c r="D64" s="120"/>
      <c r="E64" s="120"/>
      <c r="F64" s="120"/>
      <c r="G64" s="120"/>
      <c r="H64" s="121"/>
      <c r="I64" s="122" t="s">
        <v>200</v>
      </c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4"/>
      <c r="AQ64" s="122"/>
      <c r="AR64" s="123"/>
      <c r="AS64" s="123"/>
      <c r="AT64" s="123"/>
      <c r="AU64" s="123"/>
      <c r="AV64" s="123"/>
      <c r="AW64" s="124"/>
      <c r="AX64" s="140"/>
      <c r="AY64" s="141"/>
      <c r="AZ64" s="141"/>
      <c r="BA64" s="141"/>
      <c r="BB64" s="141"/>
      <c r="BC64" s="141"/>
      <c r="BD64" s="141"/>
      <c r="BE64" s="141"/>
      <c r="BF64" s="141"/>
      <c r="BG64" s="141"/>
      <c r="BH64" s="142"/>
      <c r="BI64" s="140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2"/>
      <c r="BV64" s="140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2"/>
      <c r="CI64" s="140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2"/>
    </row>
    <row r="65" spans="1:99" ht="15.75" hidden="1">
      <c r="A65" s="128"/>
      <c r="B65" s="129"/>
      <c r="C65" s="129"/>
      <c r="D65" s="129"/>
      <c r="E65" s="129"/>
      <c r="F65" s="129"/>
      <c r="G65" s="129"/>
      <c r="H65" s="130"/>
      <c r="I65" s="131" t="s">
        <v>201</v>
      </c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3"/>
      <c r="AQ65" s="131"/>
      <c r="AR65" s="132"/>
      <c r="AS65" s="132"/>
      <c r="AT65" s="132"/>
      <c r="AU65" s="132"/>
      <c r="AV65" s="132"/>
      <c r="AW65" s="133"/>
      <c r="AX65" s="143"/>
      <c r="AY65" s="144"/>
      <c r="AZ65" s="144"/>
      <c r="BA65" s="144"/>
      <c r="BB65" s="144"/>
      <c r="BC65" s="144"/>
      <c r="BD65" s="144"/>
      <c r="BE65" s="144"/>
      <c r="BF65" s="144"/>
      <c r="BG65" s="144"/>
      <c r="BH65" s="145"/>
      <c r="BI65" s="143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5"/>
      <c r="BV65" s="143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5"/>
      <c r="CI65" s="143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5"/>
    </row>
    <row r="66" spans="1:99" ht="15.75" hidden="1">
      <c r="A66" s="128"/>
      <c r="B66" s="129"/>
      <c r="C66" s="129"/>
      <c r="D66" s="129"/>
      <c r="E66" s="129"/>
      <c r="F66" s="129"/>
      <c r="G66" s="129"/>
      <c r="H66" s="130"/>
      <c r="I66" s="131" t="s">
        <v>101</v>
      </c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3"/>
      <c r="AQ66" s="131"/>
      <c r="AR66" s="132"/>
      <c r="AS66" s="132"/>
      <c r="AT66" s="132"/>
      <c r="AU66" s="132"/>
      <c r="AV66" s="132"/>
      <c r="AW66" s="133"/>
      <c r="AX66" s="143"/>
      <c r="AY66" s="144"/>
      <c r="AZ66" s="144"/>
      <c r="BA66" s="144"/>
      <c r="BB66" s="144"/>
      <c r="BC66" s="144"/>
      <c r="BD66" s="144"/>
      <c r="BE66" s="144"/>
      <c r="BF66" s="144"/>
      <c r="BG66" s="144"/>
      <c r="BH66" s="145"/>
      <c r="BI66" s="143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5"/>
      <c r="BV66" s="143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5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5"/>
    </row>
    <row r="67" spans="1:99" ht="15.75">
      <c r="A67" s="128" t="s">
        <v>5</v>
      </c>
      <c r="B67" s="129"/>
      <c r="C67" s="129"/>
      <c r="D67" s="129"/>
      <c r="E67" s="129"/>
      <c r="F67" s="129"/>
      <c r="G67" s="129"/>
      <c r="H67" s="130"/>
      <c r="I67" s="131" t="s">
        <v>114</v>
      </c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3"/>
      <c r="AQ67" s="128" t="s">
        <v>142</v>
      </c>
      <c r="AR67" s="129"/>
      <c r="AS67" s="129"/>
      <c r="AT67" s="129"/>
      <c r="AU67" s="129"/>
      <c r="AV67" s="129"/>
      <c r="AW67" s="130"/>
      <c r="AX67" s="128" t="s">
        <v>142</v>
      </c>
      <c r="AY67" s="129"/>
      <c r="AZ67" s="129"/>
      <c r="BA67" s="129"/>
      <c r="BB67" s="129"/>
      <c r="BC67" s="129"/>
      <c r="BD67" s="129"/>
      <c r="BE67" s="129"/>
      <c r="BF67" s="129"/>
      <c r="BG67" s="129"/>
      <c r="BH67" s="130"/>
      <c r="BI67" s="128" t="s">
        <v>142</v>
      </c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30"/>
      <c r="BV67" s="128" t="s">
        <v>142</v>
      </c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30"/>
      <c r="CI67" s="129" t="s">
        <v>142</v>
      </c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30"/>
    </row>
    <row r="68" spans="1:99" ht="15.75" hidden="1">
      <c r="A68" s="125" t="s">
        <v>115</v>
      </c>
      <c r="B68" s="126"/>
      <c r="C68" s="126"/>
      <c r="D68" s="126"/>
      <c r="E68" s="126"/>
      <c r="F68" s="126"/>
      <c r="G68" s="126"/>
      <c r="H68" s="127"/>
      <c r="I68" s="134" t="s">
        <v>202</v>
      </c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6"/>
      <c r="AQ68" s="125" t="s">
        <v>142</v>
      </c>
      <c r="AR68" s="126"/>
      <c r="AS68" s="126"/>
      <c r="AT68" s="126"/>
      <c r="AU68" s="126"/>
      <c r="AV68" s="126"/>
      <c r="AW68" s="127"/>
      <c r="AX68" s="125" t="s">
        <v>142</v>
      </c>
      <c r="AY68" s="126"/>
      <c r="AZ68" s="126"/>
      <c r="BA68" s="126"/>
      <c r="BB68" s="126"/>
      <c r="BC68" s="126"/>
      <c r="BD68" s="126"/>
      <c r="BE68" s="126"/>
      <c r="BF68" s="126"/>
      <c r="BG68" s="126"/>
      <c r="BH68" s="127"/>
      <c r="BI68" s="125" t="s">
        <v>142</v>
      </c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7"/>
      <c r="BV68" s="125" t="s">
        <v>142</v>
      </c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7"/>
      <c r="CI68" s="125" t="s">
        <v>142</v>
      </c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7"/>
    </row>
    <row r="69" spans="1:99" ht="15.75" hidden="1">
      <c r="A69" s="119"/>
      <c r="B69" s="120"/>
      <c r="C69" s="120"/>
      <c r="D69" s="120"/>
      <c r="E69" s="120"/>
      <c r="F69" s="120"/>
      <c r="G69" s="120"/>
      <c r="H69" s="121"/>
      <c r="I69" s="122" t="s">
        <v>203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4"/>
      <c r="AQ69" s="119"/>
      <c r="AR69" s="120"/>
      <c r="AS69" s="120"/>
      <c r="AT69" s="120"/>
      <c r="AU69" s="120"/>
      <c r="AV69" s="120"/>
      <c r="AW69" s="121"/>
      <c r="AX69" s="119"/>
      <c r="AY69" s="120"/>
      <c r="AZ69" s="120"/>
      <c r="BA69" s="120"/>
      <c r="BB69" s="120"/>
      <c r="BC69" s="120"/>
      <c r="BD69" s="120"/>
      <c r="BE69" s="120"/>
      <c r="BF69" s="120"/>
      <c r="BG69" s="120"/>
      <c r="BH69" s="121"/>
      <c r="BI69" s="119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1"/>
      <c r="BV69" s="119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1"/>
      <c r="CI69" s="119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1"/>
    </row>
    <row r="70" spans="1:99" ht="15.75" hidden="1">
      <c r="A70" s="119"/>
      <c r="B70" s="120"/>
      <c r="C70" s="120"/>
      <c r="D70" s="120"/>
      <c r="E70" s="120"/>
      <c r="F70" s="120"/>
      <c r="G70" s="120"/>
      <c r="H70" s="121"/>
      <c r="I70" s="122" t="s">
        <v>204</v>
      </c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4"/>
      <c r="AQ70" s="119"/>
      <c r="AR70" s="120"/>
      <c r="AS70" s="120"/>
      <c r="AT70" s="120"/>
      <c r="AU70" s="120"/>
      <c r="AV70" s="120"/>
      <c r="AW70" s="121"/>
      <c r="AX70" s="119"/>
      <c r="AY70" s="120"/>
      <c r="AZ70" s="120"/>
      <c r="BA70" s="120"/>
      <c r="BB70" s="120"/>
      <c r="BC70" s="120"/>
      <c r="BD70" s="120"/>
      <c r="BE70" s="120"/>
      <c r="BF70" s="120"/>
      <c r="BG70" s="120"/>
      <c r="BH70" s="121"/>
      <c r="BI70" s="119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1"/>
      <c r="BV70" s="119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1"/>
      <c r="CI70" s="119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1"/>
    </row>
    <row r="71" spans="1:99" ht="15.75" hidden="1">
      <c r="A71" s="119"/>
      <c r="B71" s="120"/>
      <c r="C71" s="120"/>
      <c r="D71" s="120"/>
      <c r="E71" s="120"/>
      <c r="F71" s="120"/>
      <c r="G71" s="120"/>
      <c r="H71" s="121"/>
      <c r="I71" s="122" t="s">
        <v>205</v>
      </c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4"/>
      <c r="AQ71" s="119"/>
      <c r="AR71" s="120"/>
      <c r="AS71" s="120"/>
      <c r="AT71" s="120"/>
      <c r="AU71" s="120"/>
      <c r="AV71" s="120"/>
      <c r="AW71" s="121"/>
      <c r="AX71" s="119"/>
      <c r="AY71" s="120"/>
      <c r="AZ71" s="120"/>
      <c r="BA71" s="120"/>
      <c r="BB71" s="120"/>
      <c r="BC71" s="120"/>
      <c r="BD71" s="120"/>
      <c r="BE71" s="120"/>
      <c r="BF71" s="120"/>
      <c r="BG71" s="120"/>
      <c r="BH71" s="121"/>
      <c r="BI71" s="119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1"/>
      <c r="BV71" s="119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1"/>
      <c r="CI71" s="119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1"/>
    </row>
    <row r="72" spans="1:99" ht="15.75" hidden="1">
      <c r="A72" s="119"/>
      <c r="B72" s="120"/>
      <c r="C72" s="120"/>
      <c r="D72" s="120"/>
      <c r="E72" s="120"/>
      <c r="F72" s="120"/>
      <c r="G72" s="120"/>
      <c r="H72" s="121"/>
      <c r="I72" s="122" t="s">
        <v>206</v>
      </c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4"/>
      <c r="AQ72" s="119"/>
      <c r="AR72" s="120"/>
      <c r="AS72" s="120"/>
      <c r="AT72" s="120"/>
      <c r="AU72" s="120"/>
      <c r="AV72" s="120"/>
      <c r="AW72" s="121"/>
      <c r="AX72" s="119"/>
      <c r="AY72" s="120"/>
      <c r="AZ72" s="120"/>
      <c r="BA72" s="120"/>
      <c r="BB72" s="120"/>
      <c r="BC72" s="120"/>
      <c r="BD72" s="120"/>
      <c r="BE72" s="120"/>
      <c r="BF72" s="120"/>
      <c r="BG72" s="120"/>
      <c r="BH72" s="121"/>
      <c r="BI72" s="119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1"/>
      <c r="BV72" s="119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1"/>
      <c r="CI72" s="119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1"/>
    </row>
    <row r="73" spans="1:99" ht="15.75" hidden="1">
      <c r="A73" s="119"/>
      <c r="B73" s="120"/>
      <c r="C73" s="120"/>
      <c r="D73" s="120"/>
      <c r="E73" s="120"/>
      <c r="F73" s="120"/>
      <c r="G73" s="120"/>
      <c r="H73" s="121"/>
      <c r="I73" s="122" t="s">
        <v>207</v>
      </c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4"/>
      <c r="AQ73" s="119"/>
      <c r="AR73" s="120"/>
      <c r="AS73" s="120"/>
      <c r="AT73" s="120"/>
      <c r="AU73" s="120"/>
      <c r="AV73" s="120"/>
      <c r="AW73" s="121"/>
      <c r="AX73" s="119"/>
      <c r="AY73" s="120"/>
      <c r="AZ73" s="120"/>
      <c r="BA73" s="120"/>
      <c r="BB73" s="120"/>
      <c r="BC73" s="120"/>
      <c r="BD73" s="120"/>
      <c r="BE73" s="120"/>
      <c r="BF73" s="120"/>
      <c r="BG73" s="120"/>
      <c r="BH73" s="121"/>
      <c r="BI73" s="119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1"/>
      <c r="BV73" s="119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1"/>
      <c r="CI73" s="119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1"/>
    </row>
    <row r="74" spans="1:99" ht="15.75" hidden="1">
      <c r="A74" s="119"/>
      <c r="B74" s="120"/>
      <c r="C74" s="120"/>
      <c r="D74" s="120"/>
      <c r="E74" s="120"/>
      <c r="F74" s="120"/>
      <c r="G74" s="120"/>
      <c r="H74" s="121"/>
      <c r="I74" s="122" t="s">
        <v>208</v>
      </c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4"/>
      <c r="AQ74" s="119"/>
      <c r="AR74" s="120"/>
      <c r="AS74" s="120"/>
      <c r="AT74" s="120"/>
      <c r="AU74" s="120"/>
      <c r="AV74" s="120"/>
      <c r="AW74" s="121"/>
      <c r="AX74" s="119"/>
      <c r="AY74" s="120"/>
      <c r="AZ74" s="120"/>
      <c r="BA74" s="120"/>
      <c r="BB74" s="120"/>
      <c r="BC74" s="120"/>
      <c r="BD74" s="120"/>
      <c r="BE74" s="120"/>
      <c r="BF74" s="120"/>
      <c r="BG74" s="120"/>
      <c r="BH74" s="121"/>
      <c r="BI74" s="119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1"/>
      <c r="BV74" s="119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1"/>
      <c r="CI74" s="119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1"/>
    </row>
    <row r="75" spans="1:99" ht="15.75" hidden="1">
      <c r="A75" s="119"/>
      <c r="B75" s="120"/>
      <c r="C75" s="120"/>
      <c r="D75" s="120"/>
      <c r="E75" s="120"/>
      <c r="F75" s="120"/>
      <c r="G75" s="120"/>
      <c r="H75" s="121"/>
      <c r="I75" s="122" t="s">
        <v>209</v>
      </c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4"/>
      <c r="AQ75" s="119"/>
      <c r="AR75" s="120"/>
      <c r="AS75" s="120"/>
      <c r="AT75" s="120"/>
      <c r="AU75" s="120"/>
      <c r="AV75" s="120"/>
      <c r="AW75" s="121"/>
      <c r="AX75" s="119"/>
      <c r="AY75" s="120"/>
      <c r="AZ75" s="120"/>
      <c r="BA75" s="120"/>
      <c r="BB75" s="120"/>
      <c r="BC75" s="120"/>
      <c r="BD75" s="120"/>
      <c r="BE75" s="120"/>
      <c r="BF75" s="120"/>
      <c r="BG75" s="120"/>
      <c r="BH75" s="121"/>
      <c r="BI75" s="119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1"/>
      <c r="BV75" s="119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1"/>
      <c r="CI75" s="119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1"/>
    </row>
    <row r="76" spans="1:99" ht="15.75" hidden="1">
      <c r="A76" s="119"/>
      <c r="B76" s="120"/>
      <c r="C76" s="120"/>
      <c r="D76" s="120"/>
      <c r="E76" s="120"/>
      <c r="F76" s="120"/>
      <c r="G76" s="120"/>
      <c r="H76" s="121"/>
      <c r="I76" s="122" t="s">
        <v>210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4"/>
      <c r="AQ76" s="119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1"/>
      <c r="BI76" s="119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1"/>
      <c r="BV76" s="119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1"/>
      <c r="CI76" s="119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1"/>
    </row>
    <row r="77" spans="1:99" ht="15.75" hidden="1">
      <c r="A77" s="128"/>
      <c r="B77" s="129"/>
      <c r="C77" s="129"/>
      <c r="D77" s="129"/>
      <c r="E77" s="129"/>
      <c r="F77" s="129"/>
      <c r="G77" s="129"/>
      <c r="H77" s="130"/>
      <c r="I77" s="131" t="s">
        <v>211</v>
      </c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3"/>
      <c r="AQ77" s="128"/>
      <c r="AR77" s="129"/>
      <c r="AS77" s="129"/>
      <c r="AT77" s="129"/>
      <c r="AU77" s="129"/>
      <c r="AV77" s="129"/>
      <c r="AW77" s="130"/>
      <c r="AX77" s="128"/>
      <c r="AY77" s="129"/>
      <c r="AZ77" s="129"/>
      <c r="BA77" s="129"/>
      <c r="BB77" s="129"/>
      <c r="BC77" s="129"/>
      <c r="BD77" s="129"/>
      <c r="BE77" s="129"/>
      <c r="BF77" s="129"/>
      <c r="BG77" s="129"/>
      <c r="BH77" s="130"/>
      <c r="BI77" s="128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30"/>
      <c r="BV77" s="128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30"/>
      <c r="CI77" s="128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30"/>
    </row>
    <row r="78" spans="1:99" ht="15.75" hidden="1">
      <c r="A78" s="125" t="s">
        <v>118</v>
      </c>
      <c r="B78" s="126"/>
      <c r="C78" s="126"/>
      <c r="D78" s="126"/>
      <c r="E78" s="126"/>
      <c r="F78" s="126"/>
      <c r="G78" s="126"/>
      <c r="H78" s="127"/>
      <c r="I78" s="134" t="s">
        <v>119</v>
      </c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6"/>
      <c r="AQ78" s="134"/>
      <c r="AR78" s="135"/>
      <c r="AS78" s="135"/>
      <c r="AT78" s="135"/>
      <c r="AU78" s="135"/>
      <c r="AV78" s="135"/>
      <c r="AW78" s="136"/>
      <c r="AX78" s="137"/>
      <c r="AY78" s="138"/>
      <c r="AZ78" s="138"/>
      <c r="BA78" s="138"/>
      <c r="BB78" s="138"/>
      <c r="BC78" s="138"/>
      <c r="BD78" s="138"/>
      <c r="BE78" s="138"/>
      <c r="BF78" s="138"/>
      <c r="BG78" s="138"/>
      <c r="BH78" s="139"/>
      <c r="BI78" s="137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9"/>
      <c r="BV78" s="137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9"/>
      <c r="CI78" s="137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9"/>
    </row>
    <row r="79" spans="1:99" ht="15.75" hidden="1">
      <c r="A79" s="119"/>
      <c r="B79" s="120"/>
      <c r="C79" s="120"/>
      <c r="D79" s="120"/>
      <c r="E79" s="120"/>
      <c r="F79" s="120"/>
      <c r="G79" s="120"/>
      <c r="H79" s="121"/>
      <c r="I79" s="122" t="s">
        <v>120</v>
      </c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4"/>
      <c r="AQ79" s="122"/>
      <c r="AR79" s="123"/>
      <c r="AS79" s="123"/>
      <c r="AT79" s="123"/>
      <c r="AU79" s="123"/>
      <c r="AV79" s="123"/>
      <c r="AW79" s="124"/>
      <c r="AX79" s="140"/>
      <c r="AY79" s="141"/>
      <c r="AZ79" s="141"/>
      <c r="BA79" s="141"/>
      <c r="BB79" s="141"/>
      <c r="BC79" s="141"/>
      <c r="BD79" s="141"/>
      <c r="BE79" s="141"/>
      <c r="BF79" s="141"/>
      <c r="BG79" s="141"/>
      <c r="BH79" s="142"/>
      <c r="BI79" s="140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2"/>
      <c r="BV79" s="140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2"/>
      <c r="CI79" s="140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2"/>
    </row>
    <row r="80" spans="1:99" ht="15.75" hidden="1">
      <c r="A80" s="119"/>
      <c r="B80" s="120"/>
      <c r="C80" s="120"/>
      <c r="D80" s="120"/>
      <c r="E80" s="120"/>
      <c r="F80" s="120"/>
      <c r="G80" s="120"/>
      <c r="H80" s="121"/>
      <c r="I80" s="122" t="s">
        <v>121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4"/>
      <c r="AQ80" s="122"/>
      <c r="AR80" s="123"/>
      <c r="AS80" s="123"/>
      <c r="AT80" s="123"/>
      <c r="AU80" s="123"/>
      <c r="AV80" s="123"/>
      <c r="AW80" s="124"/>
      <c r="AX80" s="140"/>
      <c r="AY80" s="141"/>
      <c r="AZ80" s="141"/>
      <c r="BA80" s="141"/>
      <c r="BB80" s="141"/>
      <c r="BC80" s="141"/>
      <c r="BD80" s="141"/>
      <c r="BE80" s="141"/>
      <c r="BF80" s="141"/>
      <c r="BG80" s="141"/>
      <c r="BH80" s="142"/>
      <c r="BI80" s="140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2"/>
      <c r="BV80" s="140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2"/>
      <c r="CI80" s="140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2"/>
    </row>
    <row r="81" spans="1:99" ht="15.75" hidden="1">
      <c r="A81" s="128"/>
      <c r="B81" s="129"/>
      <c r="C81" s="129"/>
      <c r="D81" s="129"/>
      <c r="E81" s="129"/>
      <c r="F81" s="129"/>
      <c r="G81" s="129"/>
      <c r="H81" s="130"/>
      <c r="I81" s="131" t="s">
        <v>122</v>
      </c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3"/>
      <c r="AQ81" s="131"/>
      <c r="AR81" s="132"/>
      <c r="AS81" s="132"/>
      <c r="AT81" s="132"/>
      <c r="AU81" s="132"/>
      <c r="AV81" s="132"/>
      <c r="AW81" s="133"/>
      <c r="AX81" s="143"/>
      <c r="AY81" s="144"/>
      <c r="AZ81" s="144"/>
      <c r="BA81" s="144"/>
      <c r="BB81" s="144"/>
      <c r="BC81" s="144"/>
      <c r="BD81" s="144"/>
      <c r="BE81" s="144"/>
      <c r="BF81" s="144"/>
      <c r="BG81" s="144"/>
      <c r="BH81" s="145"/>
      <c r="BI81" s="143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5"/>
      <c r="BV81" s="143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5"/>
      <c r="CI81" s="143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5"/>
    </row>
    <row r="82" spans="1:99" ht="15.75" hidden="1">
      <c r="A82" s="125" t="s">
        <v>212</v>
      </c>
      <c r="B82" s="126"/>
      <c r="C82" s="126"/>
      <c r="D82" s="126"/>
      <c r="E82" s="126"/>
      <c r="F82" s="126"/>
      <c r="G82" s="126"/>
      <c r="H82" s="127"/>
      <c r="I82" s="134" t="s">
        <v>213</v>
      </c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6"/>
      <c r="AQ82" s="134"/>
      <c r="AR82" s="135"/>
      <c r="AS82" s="135"/>
      <c r="AT82" s="135"/>
      <c r="AU82" s="135"/>
      <c r="AV82" s="135"/>
      <c r="AW82" s="136"/>
      <c r="AX82" s="137"/>
      <c r="AY82" s="138"/>
      <c r="AZ82" s="138"/>
      <c r="BA82" s="138"/>
      <c r="BB82" s="138"/>
      <c r="BC82" s="138"/>
      <c r="BD82" s="138"/>
      <c r="BE82" s="138"/>
      <c r="BF82" s="138"/>
      <c r="BG82" s="138"/>
      <c r="BH82" s="139"/>
      <c r="BI82" s="137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9"/>
      <c r="BV82" s="137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9"/>
      <c r="CI82" s="137"/>
      <c r="CJ82" s="138"/>
      <c r="CK82" s="138"/>
      <c r="CL82" s="138"/>
      <c r="CM82" s="138"/>
      <c r="CN82" s="138"/>
      <c r="CO82" s="138"/>
      <c r="CP82" s="138"/>
      <c r="CQ82" s="138"/>
      <c r="CR82" s="138"/>
      <c r="CS82" s="138"/>
      <c r="CT82" s="138"/>
      <c r="CU82" s="139"/>
    </row>
    <row r="83" spans="1:99" ht="15.75" hidden="1">
      <c r="A83" s="119"/>
      <c r="B83" s="120"/>
      <c r="C83" s="120"/>
      <c r="D83" s="120"/>
      <c r="E83" s="120"/>
      <c r="F83" s="120"/>
      <c r="G83" s="120"/>
      <c r="H83" s="121"/>
      <c r="I83" s="122" t="s">
        <v>214</v>
      </c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4"/>
      <c r="AQ83" s="122"/>
      <c r="AR83" s="123"/>
      <c r="AS83" s="123"/>
      <c r="AT83" s="123"/>
      <c r="AU83" s="123"/>
      <c r="AV83" s="123"/>
      <c r="AW83" s="124"/>
      <c r="AX83" s="140"/>
      <c r="AY83" s="141"/>
      <c r="AZ83" s="141"/>
      <c r="BA83" s="141"/>
      <c r="BB83" s="141"/>
      <c r="BC83" s="141"/>
      <c r="BD83" s="141"/>
      <c r="BE83" s="141"/>
      <c r="BF83" s="141"/>
      <c r="BG83" s="141"/>
      <c r="BH83" s="142"/>
      <c r="BI83" s="140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2"/>
      <c r="BV83" s="140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2"/>
      <c r="CI83" s="140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2"/>
    </row>
    <row r="84" spans="1:99" ht="15.75" hidden="1">
      <c r="A84" s="119"/>
      <c r="B84" s="120"/>
      <c r="C84" s="120"/>
      <c r="D84" s="120"/>
      <c r="E84" s="120"/>
      <c r="F84" s="120"/>
      <c r="G84" s="120"/>
      <c r="H84" s="121"/>
      <c r="I84" s="122" t="s">
        <v>215</v>
      </c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4"/>
      <c r="AQ84" s="122"/>
      <c r="AR84" s="123"/>
      <c r="AS84" s="123"/>
      <c r="AT84" s="123"/>
      <c r="AU84" s="123"/>
      <c r="AV84" s="123"/>
      <c r="AW84" s="124"/>
      <c r="AX84" s="140"/>
      <c r="AY84" s="141"/>
      <c r="AZ84" s="141"/>
      <c r="BA84" s="141"/>
      <c r="BB84" s="141"/>
      <c r="BC84" s="141"/>
      <c r="BD84" s="141"/>
      <c r="BE84" s="141"/>
      <c r="BF84" s="141"/>
      <c r="BG84" s="141"/>
      <c r="BH84" s="142"/>
      <c r="BI84" s="140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2"/>
      <c r="BV84" s="140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2"/>
      <c r="CI84" s="140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2"/>
    </row>
    <row r="85" spans="1:99" ht="15.75" hidden="1">
      <c r="A85" s="119"/>
      <c r="B85" s="120"/>
      <c r="C85" s="120"/>
      <c r="D85" s="120"/>
      <c r="E85" s="120"/>
      <c r="F85" s="120"/>
      <c r="G85" s="120"/>
      <c r="H85" s="121"/>
      <c r="I85" s="122" t="s">
        <v>216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4"/>
      <c r="AQ85" s="122"/>
      <c r="AR85" s="123"/>
      <c r="AS85" s="123"/>
      <c r="AT85" s="123"/>
      <c r="AU85" s="123"/>
      <c r="AV85" s="123"/>
      <c r="AW85" s="124"/>
      <c r="AX85" s="140"/>
      <c r="AY85" s="141"/>
      <c r="AZ85" s="141"/>
      <c r="BA85" s="141"/>
      <c r="BB85" s="141"/>
      <c r="BC85" s="141"/>
      <c r="BD85" s="141"/>
      <c r="BE85" s="141"/>
      <c r="BF85" s="141"/>
      <c r="BG85" s="141"/>
      <c r="BH85" s="142"/>
      <c r="BI85" s="140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2"/>
      <c r="BV85" s="140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2"/>
      <c r="CI85" s="140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2"/>
    </row>
    <row r="86" spans="1:99" ht="15.75" hidden="1">
      <c r="A86" s="128"/>
      <c r="B86" s="129"/>
      <c r="C86" s="129"/>
      <c r="D86" s="129"/>
      <c r="E86" s="129"/>
      <c r="F86" s="129"/>
      <c r="G86" s="129"/>
      <c r="H86" s="130"/>
      <c r="I86" s="131" t="s">
        <v>217</v>
      </c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3"/>
      <c r="AQ86" s="131"/>
      <c r="AR86" s="132"/>
      <c r="AS86" s="132"/>
      <c r="AT86" s="132"/>
      <c r="AU86" s="132"/>
      <c r="AV86" s="132"/>
      <c r="AW86" s="133"/>
      <c r="AX86" s="143"/>
      <c r="AY86" s="144"/>
      <c r="AZ86" s="144"/>
      <c r="BA86" s="144"/>
      <c r="BB86" s="144"/>
      <c r="BC86" s="144"/>
      <c r="BD86" s="144"/>
      <c r="BE86" s="144"/>
      <c r="BF86" s="144"/>
      <c r="BG86" s="144"/>
      <c r="BH86" s="145"/>
      <c r="BI86" s="143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5"/>
      <c r="BV86" s="143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5"/>
      <c r="CI86" s="143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5"/>
    </row>
    <row r="87" spans="1:99" ht="15.75" hidden="1">
      <c r="A87" s="128"/>
      <c r="B87" s="129"/>
      <c r="C87" s="129"/>
      <c r="D87" s="129"/>
      <c r="E87" s="129"/>
      <c r="F87" s="129"/>
      <c r="G87" s="129"/>
      <c r="H87" s="130"/>
      <c r="I87" s="131" t="s">
        <v>101</v>
      </c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3"/>
      <c r="AQ87" s="131"/>
      <c r="AR87" s="132"/>
      <c r="AS87" s="132"/>
      <c r="AT87" s="132"/>
      <c r="AU87" s="132"/>
      <c r="AV87" s="132"/>
      <c r="AW87" s="133"/>
      <c r="AX87" s="143"/>
      <c r="AY87" s="144"/>
      <c r="AZ87" s="144"/>
      <c r="BA87" s="144"/>
      <c r="BB87" s="144"/>
      <c r="BC87" s="144"/>
      <c r="BD87" s="144"/>
      <c r="BE87" s="144"/>
      <c r="BF87" s="144"/>
      <c r="BG87" s="144"/>
      <c r="BH87" s="145"/>
      <c r="BI87" s="143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5"/>
      <c r="BV87" s="143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5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5"/>
    </row>
    <row r="88" spans="1:99" ht="15.75">
      <c r="A88" s="125">
        <v>4</v>
      </c>
      <c r="B88" s="126"/>
      <c r="C88" s="126"/>
      <c r="D88" s="126"/>
      <c r="E88" s="126"/>
      <c r="F88" s="126"/>
      <c r="G88" s="126"/>
      <c r="H88" s="127"/>
      <c r="I88" s="134" t="s">
        <v>123</v>
      </c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6"/>
      <c r="AQ88" s="99" t="s">
        <v>142</v>
      </c>
      <c r="AR88" s="100"/>
      <c r="AS88" s="100"/>
      <c r="AT88" s="100"/>
      <c r="AU88" s="100"/>
      <c r="AV88" s="100"/>
      <c r="AW88" s="101"/>
      <c r="AX88" s="99" t="s">
        <v>142</v>
      </c>
      <c r="AY88" s="100"/>
      <c r="AZ88" s="100"/>
      <c r="BA88" s="100"/>
      <c r="BB88" s="100"/>
      <c r="BC88" s="100"/>
      <c r="BD88" s="100"/>
      <c r="BE88" s="100"/>
      <c r="BF88" s="100"/>
      <c r="BG88" s="100"/>
      <c r="BH88" s="101"/>
      <c r="BI88" s="99" t="s">
        <v>142</v>
      </c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1"/>
      <c r="BV88" s="125">
        <f>BV110+BV115</f>
        <v>20</v>
      </c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7"/>
      <c r="CI88" s="165">
        <f>CI110+CI115</f>
        <v>1234.279498</v>
      </c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1"/>
    </row>
    <row r="89" spans="1:99" ht="15.75">
      <c r="A89" s="119"/>
      <c r="B89" s="120"/>
      <c r="C89" s="120"/>
      <c r="D89" s="120"/>
      <c r="E89" s="120"/>
      <c r="F89" s="120"/>
      <c r="G89" s="120"/>
      <c r="H89" s="121"/>
      <c r="I89" s="122" t="s">
        <v>124</v>
      </c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4"/>
      <c r="AQ89" s="102"/>
      <c r="AR89" s="103"/>
      <c r="AS89" s="103"/>
      <c r="AT89" s="103"/>
      <c r="AU89" s="103"/>
      <c r="AV89" s="103"/>
      <c r="AW89" s="104"/>
      <c r="AX89" s="102"/>
      <c r="AY89" s="103"/>
      <c r="AZ89" s="103"/>
      <c r="BA89" s="103"/>
      <c r="BB89" s="103"/>
      <c r="BC89" s="103"/>
      <c r="BD89" s="103"/>
      <c r="BE89" s="103"/>
      <c r="BF89" s="103"/>
      <c r="BG89" s="103"/>
      <c r="BH89" s="104"/>
      <c r="BI89" s="102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4"/>
      <c r="BV89" s="119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1"/>
      <c r="CI89" s="102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4"/>
    </row>
    <row r="90" spans="1:99" ht="15.75">
      <c r="A90" s="119"/>
      <c r="B90" s="120"/>
      <c r="C90" s="120"/>
      <c r="D90" s="120"/>
      <c r="E90" s="120"/>
      <c r="F90" s="120"/>
      <c r="G90" s="120"/>
      <c r="H90" s="121"/>
      <c r="I90" s="122" t="s">
        <v>125</v>
      </c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4"/>
      <c r="AQ90" s="102"/>
      <c r="AR90" s="103"/>
      <c r="AS90" s="103"/>
      <c r="AT90" s="103"/>
      <c r="AU90" s="103"/>
      <c r="AV90" s="103"/>
      <c r="AW90" s="104"/>
      <c r="AX90" s="102"/>
      <c r="AY90" s="103"/>
      <c r="AZ90" s="103"/>
      <c r="BA90" s="103"/>
      <c r="BB90" s="103"/>
      <c r="BC90" s="103"/>
      <c r="BD90" s="103"/>
      <c r="BE90" s="103"/>
      <c r="BF90" s="103"/>
      <c r="BG90" s="103"/>
      <c r="BH90" s="104"/>
      <c r="BI90" s="102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4"/>
      <c r="BV90" s="119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1"/>
      <c r="CI90" s="102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4"/>
    </row>
    <row r="91" spans="1:99" ht="15.75">
      <c r="A91" s="128"/>
      <c r="B91" s="129"/>
      <c r="C91" s="129"/>
      <c r="D91" s="129"/>
      <c r="E91" s="129"/>
      <c r="F91" s="129"/>
      <c r="G91" s="129"/>
      <c r="H91" s="130"/>
      <c r="I91" s="131" t="s">
        <v>126</v>
      </c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3"/>
      <c r="AQ91" s="105"/>
      <c r="AR91" s="106"/>
      <c r="AS91" s="106"/>
      <c r="AT91" s="106"/>
      <c r="AU91" s="106"/>
      <c r="AV91" s="106"/>
      <c r="AW91" s="107"/>
      <c r="AX91" s="105"/>
      <c r="AY91" s="106"/>
      <c r="AZ91" s="106"/>
      <c r="BA91" s="106"/>
      <c r="BB91" s="106"/>
      <c r="BC91" s="106"/>
      <c r="BD91" s="106"/>
      <c r="BE91" s="106"/>
      <c r="BF91" s="106"/>
      <c r="BG91" s="106"/>
      <c r="BH91" s="107"/>
      <c r="BI91" s="105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7"/>
      <c r="BV91" s="128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30"/>
      <c r="CI91" s="105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7"/>
    </row>
    <row r="92" spans="1:99" ht="15.75">
      <c r="A92" s="125" t="s">
        <v>127</v>
      </c>
      <c r="B92" s="126"/>
      <c r="C92" s="126"/>
      <c r="D92" s="126"/>
      <c r="E92" s="126"/>
      <c r="F92" s="126"/>
      <c r="G92" s="126"/>
      <c r="H92" s="127"/>
      <c r="I92" s="134" t="s">
        <v>218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6"/>
      <c r="AQ92" s="99" t="s">
        <v>142</v>
      </c>
      <c r="AR92" s="100"/>
      <c r="AS92" s="100"/>
      <c r="AT92" s="100"/>
      <c r="AU92" s="100"/>
      <c r="AV92" s="100"/>
      <c r="AW92" s="101"/>
      <c r="AX92" s="99" t="s">
        <v>142</v>
      </c>
      <c r="AY92" s="100"/>
      <c r="AZ92" s="100"/>
      <c r="BA92" s="100"/>
      <c r="BB92" s="100"/>
      <c r="BC92" s="100"/>
      <c r="BD92" s="100"/>
      <c r="BE92" s="100"/>
      <c r="BF92" s="100"/>
      <c r="BG92" s="100"/>
      <c r="BH92" s="101"/>
      <c r="BI92" s="99" t="s">
        <v>142</v>
      </c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1"/>
      <c r="BV92" s="125">
        <f>BV88</f>
        <v>20</v>
      </c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7"/>
      <c r="CI92" s="166">
        <f>CI88</f>
        <v>1234.279498</v>
      </c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8"/>
    </row>
    <row r="93" spans="1:99" ht="15.75">
      <c r="A93" s="119"/>
      <c r="B93" s="120"/>
      <c r="C93" s="120"/>
      <c r="D93" s="120"/>
      <c r="E93" s="120"/>
      <c r="F93" s="120"/>
      <c r="G93" s="120"/>
      <c r="H93" s="121"/>
      <c r="I93" s="122" t="s">
        <v>219</v>
      </c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4"/>
      <c r="AQ93" s="102"/>
      <c r="AR93" s="103"/>
      <c r="AS93" s="103"/>
      <c r="AT93" s="103"/>
      <c r="AU93" s="103"/>
      <c r="AV93" s="103"/>
      <c r="AW93" s="104"/>
      <c r="AX93" s="102"/>
      <c r="AY93" s="103"/>
      <c r="AZ93" s="103"/>
      <c r="BA93" s="103"/>
      <c r="BB93" s="103"/>
      <c r="BC93" s="103"/>
      <c r="BD93" s="103"/>
      <c r="BE93" s="103"/>
      <c r="BF93" s="103"/>
      <c r="BG93" s="103"/>
      <c r="BH93" s="104"/>
      <c r="BI93" s="102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4"/>
      <c r="BV93" s="119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1"/>
      <c r="CI93" s="169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1"/>
    </row>
    <row r="94" spans="1:99" ht="15.75">
      <c r="A94" s="119"/>
      <c r="B94" s="120"/>
      <c r="C94" s="120"/>
      <c r="D94" s="120"/>
      <c r="E94" s="120"/>
      <c r="F94" s="120"/>
      <c r="G94" s="120"/>
      <c r="H94" s="121"/>
      <c r="I94" s="122" t="s">
        <v>220</v>
      </c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4"/>
      <c r="AQ94" s="102"/>
      <c r="AR94" s="103"/>
      <c r="AS94" s="103"/>
      <c r="AT94" s="103"/>
      <c r="AU94" s="103"/>
      <c r="AV94" s="103"/>
      <c r="AW94" s="104"/>
      <c r="AX94" s="102"/>
      <c r="AY94" s="103"/>
      <c r="AZ94" s="103"/>
      <c r="BA94" s="103"/>
      <c r="BB94" s="103"/>
      <c r="BC94" s="103"/>
      <c r="BD94" s="103"/>
      <c r="BE94" s="103"/>
      <c r="BF94" s="103"/>
      <c r="BG94" s="103"/>
      <c r="BH94" s="104"/>
      <c r="BI94" s="102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4"/>
      <c r="BV94" s="119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1"/>
      <c r="CI94" s="169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1"/>
    </row>
    <row r="95" spans="1:99" ht="15.75">
      <c r="A95" s="119"/>
      <c r="B95" s="120"/>
      <c r="C95" s="120"/>
      <c r="D95" s="120"/>
      <c r="E95" s="120"/>
      <c r="F95" s="120"/>
      <c r="G95" s="120"/>
      <c r="H95" s="121"/>
      <c r="I95" s="122" t="s">
        <v>221</v>
      </c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4"/>
      <c r="AQ95" s="102"/>
      <c r="AR95" s="103"/>
      <c r="AS95" s="103"/>
      <c r="AT95" s="103"/>
      <c r="AU95" s="103"/>
      <c r="AV95" s="103"/>
      <c r="AW95" s="104"/>
      <c r="AX95" s="102"/>
      <c r="AY95" s="103"/>
      <c r="AZ95" s="103"/>
      <c r="BA95" s="103"/>
      <c r="BB95" s="103"/>
      <c r="BC95" s="103"/>
      <c r="BD95" s="103"/>
      <c r="BE95" s="103"/>
      <c r="BF95" s="103"/>
      <c r="BG95" s="103"/>
      <c r="BH95" s="104"/>
      <c r="BI95" s="102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4"/>
      <c r="BV95" s="119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1"/>
      <c r="CI95" s="169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1"/>
    </row>
    <row r="96" spans="1:99" ht="15.75">
      <c r="A96" s="128"/>
      <c r="B96" s="129"/>
      <c r="C96" s="129"/>
      <c r="D96" s="129"/>
      <c r="E96" s="129"/>
      <c r="F96" s="129"/>
      <c r="G96" s="129"/>
      <c r="H96" s="130"/>
      <c r="I96" s="131" t="s">
        <v>222</v>
      </c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3"/>
      <c r="AQ96" s="105"/>
      <c r="AR96" s="106"/>
      <c r="AS96" s="106"/>
      <c r="AT96" s="106"/>
      <c r="AU96" s="106"/>
      <c r="AV96" s="106"/>
      <c r="AW96" s="107"/>
      <c r="AX96" s="105"/>
      <c r="AY96" s="106"/>
      <c r="AZ96" s="106"/>
      <c r="BA96" s="106"/>
      <c r="BB96" s="106"/>
      <c r="BC96" s="106"/>
      <c r="BD96" s="106"/>
      <c r="BE96" s="106"/>
      <c r="BF96" s="106"/>
      <c r="BG96" s="106"/>
      <c r="BH96" s="107"/>
      <c r="BI96" s="105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7"/>
      <c r="BV96" s="128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30"/>
      <c r="CI96" s="172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4"/>
    </row>
    <row r="97" spans="1:99" ht="15.75">
      <c r="A97" s="125" t="s">
        <v>131</v>
      </c>
      <c r="B97" s="126"/>
      <c r="C97" s="126"/>
      <c r="D97" s="126"/>
      <c r="E97" s="126"/>
      <c r="F97" s="126"/>
      <c r="G97" s="126"/>
      <c r="H97" s="127"/>
      <c r="I97" s="134" t="s">
        <v>132</v>
      </c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6"/>
      <c r="AQ97" s="125" t="s">
        <v>142</v>
      </c>
      <c r="AR97" s="126"/>
      <c r="AS97" s="126"/>
      <c r="AT97" s="126"/>
      <c r="AU97" s="126"/>
      <c r="AV97" s="126"/>
      <c r="AW97" s="127"/>
      <c r="AX97" s="125" t="s">
        <v>142</v>
      </c>
      <c r="AY97" s="126"/>
      <c r="AZ97" s="126"/>
      <c r="BA97" s="126"/>
      <c r="BB97" s="126"/>
      <c r="BC97" s="126"/>
      <c r="BD97" s="126"/>
      <c r="BE97" s="126"/>
      <c r="BF97" s="126"/>
      <c r="BG97" s="126"/>
      <c r="BH97" s="127"/>
      <c r="BI97" s="125" t="s">
        <v>142</v>
      </c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7"/>
      <c r="BV97" s="125">
        <f>BV99</f>
        <v>20</v>
      </c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7"/>
      <c r="CI97" s="166">
        <f>CI99</f>
        <v>1234.279498</v>
      </c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8"/>
    </row>
    <row r="98" spans="1:99" ht="15.75">
      <c r="A98" s="128"/>
      <c r="B98" s="129"/>
      <c r="C98" s="129"/>
      <c r="D98" s="129"/>
      <c r="E98" s="129"/>
      <c r="F98" s="129"/>
      <c r="G98" s="129"/>
      <c r="H98" s="130"/>
      <c r="I98" s="131" t="s">
        <v>133</v>
      </c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3"/>
      <c r="AQ98" s="128"/>
      <c r="AR98" s="129"/>
      <c r="AS98" s="129"/>
      <c r="AT98" s="129"/>
      <c r="AU98" s="129"/>
      <c r="AV98" s="129"/>
      <c r="AW98" s="130"/>
      <c r="AX98" s="128"/>
      <c r="AY98" s="129"/>
      <c r="AZ98" s="129"/>
      <c r="BA98" s="129"/>
      <c r="BB98" s="129"/>
      <c r="BC98" s="129"/>
      <c r="BD98" s="129"/>
      <c r="BE98" s="129"/>
      <c r="BF98" s="129"/>
      <c r="BG98" s="129"/>
      <c r="BH98" s="130"/>
      <c r="BI98" s="128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30"/>
      <c r="BV98" s="128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30"/>
      <c r="CI98" s="172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4"/>
    </row>
    <row r="99" spans="1:99" ht="15.75">
      <c r="A99" s="125" t="s">
        <v>134</v>
      </c>
      <c r="B99" s="126"/>
      <c r="C99" s="126"/>
      <c r="D99" s="126"/>
      <c r="E99" s="126"/>
      <c r="F99" s="126"/>
      <c r="G99" s="126"/>
      <c r="H99" s="127"/>
      <c r="I99" s="134" t="s">
        <v>223</v>
      </c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6"/>
      <c r="AQ99" s="134"/>
      <c r="AR99" s="135"/>
      <c r="AS99" s="135"/>
      <c r="AT99" s="135"/>
      <c r="AU99" s="135"/>
      <c r="AV99" s="135"/>
      <c r="AW99" s="136"/>
      <c r="AX99" s="137"/>
      <c r="AY99" s="138"/>
      <c r="AZ99" s="138"/>
      <c r="BA99" s="138"/>
      <c r="BB99" s="138"/>
      <c r="BC99" s="138"/>
      <c r="BD99" s="138"/>
      <c r="BE99" s="138"/>
      <c r="BF99" s="138"/>
      <c r="BG99" s="138"/>
      <c r="BH99" s="139"/>
      <c r="BI99" s="137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9"/>
      <c r="BV99" s="99">
        <f>BV110+BV115</f>
        <v>20</v>
      </c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1"/>
      <c r="CI99" s="165">
        <f>CI110+CI115</f>
        <v>1234.279498</v>
      </c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1"/>
    </row>
    <row r="100" spans="1:99" ht="15.75">
      <c r="A100" s="119"/>
      <c r="B100" s="120"/>
      <c r="C100" s="120"/>
      <c r="D100" s="120"/>
      <c r="E100" s="120"/>
      <c r="F100" s="120"/>
      <c r="G100" s="120"/>
      <c r="H100" s="121"/>
      <c r="I100" s="122" t="s">
        <v>224</v>
      </c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4"/>
      <c r="AQ100" s="122"/>
      <c r="AR100" s="123"/>
      <c r="AS100" s="123"/>
      <c r="AT100" s="123"/>
      <c r="AU100" s="123"/>
      <c r="AV100" s="123"/>
      <c r="AW100" s="124"/>
      <c r="AX100" s="140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2"/>
      <c r="BI100" s="140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2"/>
      <c r="BV100" s="102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4"/>
      <c r="CI100" s="102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4"/>
    </row>
    <row r="101" spans="1:99" ht="15.75">
      <c r="A101" s="119"/>
      <c r="B101" s="120"/>
      <c r="C101" s="120"/>
      <c r="D101" s="120"/>
      <c r="E101" s="120"/>
      <c r="F101" s="120"/>
      <c r="G101" s="120"/>
      <c r="H101" s="121"/>
      <c r="I101" s="122" t="s">
        <v>225</v>
      </c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4"/>
      <c r="AQ101" s="122"/>
      <c r="AR101" s="123"/>
      <c r="AS101" s="123"/>
      <c r="AT101" s="123"/>
      <c r="AU101" s="123"/>
      <c r="AV101" s="123"/>
      <c r="AW101" s="124"/>
      <c r="AX101" s="140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2"/>
      <c r="BI101" s="140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2"/>
      <c r="BV101" s="102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4"/>
      <c r="CI101" s="102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4"/>
    </row>
    <row r="102" spans="1:99" ht="15.75">
      <c r="A102" s="119"/>
      <c r="B102" s="120"/>
      <c r="C102" s="120"/>
      <c r="D102" s="120"/>
      <c r="E102" s="120"/>
      <c r="F102" s="120"/>
      <c r="G102" s="120"/>
      <c r="H102" s="121"/>
      <c r="I102" s="122" t="s">
        <v>226</v>
      </c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4"/>
      <c r="AQ102" s="122"/>
      <c r="AR102" s="123"/>
      <c r="AS102" s="123"/>
      <c r="AT102" s="123"/>
      <c r="AU102" s="123"/>
      <c r="AV102" s="123"/>
      <c r="AW102" s="124"/>
      <c r="AX102" s="140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2"/>
      <c r="BI102" s="140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1"/>
      <c r="BU102" s="142"/>
      <c r="BV102" s="102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4"/>
      <c r="CI102" s="102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4"/>
    </row>
    <row r="103" spans="1:99" ht="15.75">
      <c r="A103" s="119"/>
      <c r="B103" s="120"/>
      <c r="C103" s="120"/>
      <c r="D103" s="120"/>
      <c r="E103" s="120"/>
      <c r="F103" s="120"/>
      <c r="G103" s="120"/>
      <c r="H103" s="121"/>
      <c r="I103" s="122" t="s">
        <v>227</v>
      </c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4"/>
      <c r="AQ103" s="122"/>
      <c r="AR103" s="123"/>
      <c r="AS103" s="123"/>
      <c r="AT103" s="123"/>
      <c r="AU103" s="123"/>
      <c r="AV103" s="123"/>
      <c r="AW103" s="124"/>
      <c r="AX103" s="140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2"/>
      <c r="BI103" s="140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2"/>
      <c r="BV103" s="102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4"/>
      <c r="CI103" s="102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4"/>
    </row>
    <row r="104" spans="1:99" ht="15.75">
      <c r="A104" s="119"/>
      <c r="B104" s="120"/>
      <c r="C104" s="120"/>
      <c r="D104" s="120"/>
      <c r="E104" s="120"/>
      <c r="F104" s="120"/>
      <c r="G104" s="120"/>
      <c r="H104" s="121"/>
      <c r="I104" s="122" t="s">
        <v>228</v>
      </c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4"/>
      <c r="AQ104" s="122"/>
      <c r="AR104" s="123"/>
      <c r="AS104" s="123"/>
      <c r="AT104" s="123"/>
      <c r="AU104" s="123"/>
      <c r="AV104" s="123"/>
      <c r="AW104" s="124"/>
      <c r="AX104" s="140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40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2"/>
      <c r="BV104" s="102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4"/>
      <c r="CI104" s="102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4"/>
    </row>
    <row r="105" spans="1:99" ht="15.75">
      <c r="A105" s="119"/>
      <c r="B105" s="120"/>
      <c r="C105" s="120"/>
      <c r="D105" s="120"/>
      <c r="E105" s="120"/>
      <c r="F105" s="120"/>
      <c r="G105" s="120"/>
      <c r="H105" s="121"/>
      <c r="I105" s="122" t="s">
        <v>229</v>
      </c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4"/>
      <c r="AQ105" s="122"/>
      <c r="AR105" s="123"/>
      <c r="AS105" s="123"/>
      <c r="AT105" s="123"/>
      <c r="AU105" s="123"/>
      <c r="AV105" s="123"/>
      <c r="AW105" s="124"/>
      <c r="AX105" s="140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40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2"/>
      <c r="BV105" s="102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4"/>
      <c r="CI105" s="102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4"/>
    </row>
    <row r="106" spans="1:99" ht="15.75">
      <c r="A106" s="119"/>
      <c r="B106" s="120"/>
      <c r="C106" s="120"/>
      <c r="D106" s="120"/>
      <c r="E106" s="120"/>
      <c r="F106" s="120"/>
      <c r="G106" s="120"/>
      <c r="H106" s="121"/>
      <c r="I106" s="122" t="s">
        <v>230</v>
      </c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4"/>
      <c r="AQ106" s="122"/>
      <c r="AR106" s="123"/>
      <c r="AS106" s="123"/>
      <c r="AT106" s="123"/>
      <c r="AU106" s="123"/>
      <c r="AV106" s="123"/>
      <c r="AW106" s="124"/>
      <c r="AX106" s="140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2"/>
      <c r="BI106" s="140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2"/>
      <c r="BV106" s="102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4"/>
      <c r="CI106" s="102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4"/>
    </row>
    <row r="107" spans="1:99" ht="15.75">
      <c r="A107" s="119"/>
      <c r="B107" s="120"/>
      <c r="C107" s="120"/>
      <c r="D107" s="120"/>
      <c r="E107" s="120"/>
      <c r="F107" s="120"/>
      <c r="G107" s="120"/>
      <c r="H107" s="121"/>
      <c r="I107" s="122" t="s">
        <v>231</v>
      </c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4"/>
      <c r="AQ107" s="122"/>
      <c r="AR107" s="123"/>
      <c r="AS107" s="123"/>
      <c r="AT107" s="123"/>
      <c r="AU107" s="123"/>
      <c r="AV107" s="123"/>
      <c r="AW107" s="124"/>
      <c r="AX107" s="140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2"/>
      <c r="BI107" s="140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2"/>
      <c r="BV107" s="102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4"/>
      <c r="CI107" s="102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4"/>
    </row>
    <row r="108" spans="1:99" ht="15.75">
      <c r="A108" s="128"/>
      <c r="B108" s="129"/>
      <c r="C108" s="129"/>
      <c r="D108" s="129"/>
      <c r="E108" s="129"/>
      <c r="F108" s="129"/>
      <c r="G108" s="129"/>
      <c r="H108" s="130"/>
      <c r="I108" s="131" t="s">
        <v>232</v>
      </c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3"/>
      <c r="AQ108" s="131"/>
      <c r="AR108" s="132"/>
      <c r="AS108" s="132"/>
      <c r="AT108" s="132"/>
      <c r="AU108" s="132"/>
      <c r="AV108" s="132"/>
      <c r="AW108" s="133"/>
      <c r="AX108" s="143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5"/>
      <c r="BI108" s="143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5"/>
      <c r="BV108" s="105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7"/>
      <c r="CI108" s="105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7"/>
    </row>
    <row r="109" spans="1:99" ht="15.75">
      <c r="A109" s="110"/>
      <c r="B109" s="111"/>
      <c r="C109" s="111"/>
      <c r="D109" s="111"/>
      <c r="E109" s="111"/>
      <c r="F109" s="111"/>
      <c r="G109" s="111"/>
      <c r="H109" s="112"/>
      <c r="I109" s="113" t="s">
        <v>101</v>
      </c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5"/>
      <c r="AQ109" s="110"/>
      <c r="AR109" s="111"/>
      <c r="AS109" s="111"/>
      <c r="AT109" s="111"/>
      <c r="AU109" s="111"/>
      <c r="AV109" s="111"/>
      <c r="AW109" s="112"/>
      <c r="AX109" s="110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2"/>
      <c r="BI109" s="110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2"/>
      <c r="BV109" s="110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2"/>
      <c r="CI109" s="110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2"/>
    </row>
    <row r="110" spans="1:99" ht="15.75">
      <c r="A110" s="175" t="s">
        <v>140</v>
      </c>
      <c r="B110" s="176"/>
      <c r="C110" s="176"/>
      <c r="D110" s="176"/>
      <c r="E110" s="176"/>
      <c r="F110" s="176"/>
      <c r="G110" s="176"/>
      <c r="H110" s="176"/>
      <c r="I110" s="175" t="s">
        <v>141</v>
      </c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7"/>
      <c r="AQ110" s="158">
        <v>2020</v>
      </c>
      <c r="AR110" s="159"/>
      <c r="AS110" s="159"/>
      <c r="AT110" s="159"/>
      <c r="AU110" s="159"/>
      <c r="AV110" s="159"/>
      <c r="AW110" s="160"/>
      <c r="AX110" s="158">
        <v>6</v>
      </c>
      <c r="AY110" s="159"/>
      <c r="AZ110" s="159"/>
      <c r="BA110" s="159"/>
      <c r="BB110" s="159"/>
      <c r="BC110" s="159"/>
      <c r="BD110" s="159"/>
      <c r="BE110" s="159"/>
      <c r="BF110" s="159"/>
      <c r="BG110" s="159"/>
      <c r="BH110" s="160"/>
      <c r="BI110" s="158" t="s">
        <v>142</v>
      </c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60"/>
      <c r="BV110" s="158">
        <v>10</v>
      </c>
      <c r="BW110" s="159"/>
      <c r="BX110" s="159"/>
      <c r="BY110" s="159"/>
      <c r="BZ110" s="159"/>
      <c r="CA110" s="159"/>
      <c r="CB110" s="159"/>
      <c r="CC110" s="159"/>
      <c r="CD110" s="159"/>
      <c r="CE110" s="159"/>
      <c r="CF110" s="159"/>
      <c r="CG110" s="159"/>
      <c r="CH110" s="160"/>
      <c r="CI110" s="161">
        <f>SUM(CI112:CU114)</f>
        <v>570.2073</v>
      </c>
      <c r="CJ110" s="159"/>
      <c r="CK110" s="159"/>
      <c r="CL110" s="159"/>
      <c r="CM110" s="159"/>
      <c r="CN110" s="159"/>
      <c r="CO110" s="159"/>
      <c r="CP110" s="159"/>
      <c r="CQ110" s="159"/>
      <c r="CR110" s="159"/>
      <c r="CS110" s="159"/>
      <c r="CT110" s="159"/>
      <c r="CU110" s="160"/>
    </row>
    <row r="111" spans="1:99" ht="15.75">
      <c r="A111" s="128"/>
      <c r="B111" s="129"/>
      <c r="C111" s="129"/>
      <c r="D111" s="129"/>
      <c r="E111" s="129"/>
      <c r="F111" s="129"/>
      <c r="G111" s="129"/>
      <c r="H111" s="130"/>
      <c r="I111" s="162" t="s">
        <v>143</v>
      </c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4"/>
      <c r="AQ111" s="110"/>
      <c r="AR111" s="111"/>
      <c r="AS111" s="111"/>
      <c r="AT111" s="111"/>
      <c r="AU111" s="111"/>
      <c r="AV111" s="111"/>
      <c r="AW111" s="112"/>
      <c r="AX111" s="110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2"/>
      <c r="BI111" s="110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2"/>
      <c r="BV111" s="110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2"/>
      <c r="CI111" s="110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2"/>
    </row>
    <row r="112" spans="1:99" ht="15.75">
      <c r="A112" s="128"/>
      <c r="B112" s="129"/>
      <c r="C112" s="129"/>
      <c r="D112" s="129"/>
      <c r="E112" s="129"/>
      <c r="F112" s="129"/>
      <c r="G112" s="129"/>
      <c r="H112" s="130"/>
      <c r="I112" s="55" t="s">
        <v>144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7"/>
      <c r="AQ112" s="110"/>
      <c r="AR112" s="111"/>
      <c r="AS112" s="111"/>
      <c r="AT112" s="111"/>
      <c r="AU112" s="111"/>
      <c r="AV112" s="111"/>
      <c r="AW112" s="112"/>
      <c r="AX112" s="110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2"/>
      <c r="BI112" s="110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2"/>
      <c r="BV112" s="110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2"/>
      <c r="CI112" s="88">
        <f>173503.12/1000</f>
        <v>173.50312</v>
      </c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9"/>
    </row>
    <row r="113" spans="1:99" ht="15.75" customHeight="1">
      <c r="A113" s="128"/>
      <c r="B113" s="129"/>
      <c r="C113" s="129"/>
      <c r="D113" s="129"/>
      <c r="E113" s="129"/>
      <c r="F113" s="129"/>
      <c r="G113" s="129"/>
      <c r="H113" s="130"/>
      <c r="I113" s="90" t="s">
        <v>145</v>
      </c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2"/>
      <c r="AQ113" s="110"/>
      <c r="AR113" s="111"/>
      <c r="AS113" s="111"/>
      <c r="AT113" s="111"/>
      <c r="AU113" s="111"/>
      <c r="AV113" s="111"/>
      <c r="AW113" s="112"/>
      <c r="AX113" s="110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2"/>
      <c r="BI113" s="110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2"/>
      <c r="BV113" s="110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2"/>
      <c r="CI113" s="88">
        <f>185289.29/1000</f>
        <v>185.28929</v>
      </c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9"/>
    </row>
    <row r="114" spans="1:99" ht="15.75" customHeight="1">
      <c r="A114" s="128"/>
      <c r="B114" s="129"/>
      <c r="C114" s="129"/>
      <c r="D114" s="129"/>
      <c r="E114" s="129"/>
      <c r="F114" s="129"/>
      <c r="G114" s="129"/>
      <c r="H114" s="130"/>
      <c r="I114" s="90" t="s">
        <v>146</v>
      </c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2"/>
      <c r="AQ114" s="110"/>
      <c r="AR114" s="111"/>
      <c r="AS114" s="111"/>
      <c r="AT114" s="111"/>
      <c r="AU114" s="111"/>
      <c r="AV114" s="111"/>
      <c r="AW114" s="112"/>
      <c r="AX114" s="110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2"/>
      <c r="BI114" s="110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2"/>
      <c r="BV114" s="110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2"/>
      <c r="CI114" s="88">
        <f>211414.89/1000</f>
        <v>211.41489</v>
      </c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9"/>
    </row>
    <row r="115" spans="1:99" ht="15.75">
      <c r="A115" s="175" t="s">
        <v>140</v>
      </c>
      <c r="B115" s="176"/>
      <c r="C115" s="176"/>
      <c r="D115" s="176"/>
      <c r="E115" s="176"/>
      <c r="F115" s="176"/>
      <c r="G115" s="176"/>
      <c r="H115" s="176"/>
      <c r="I115" s="80" t="s">
        <v>148</v>
      </c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2"/>
      <c r="AQ115" s="158">
        <v>2020</v>
      </c>
      <c r="AR115" s="159"/>
      <c r="AS115" s="159"/>
      <c r="AT115" s="159"/>
      <c r="AU115" s="159"/>
      <c r="AV115" s="159"/>
      <c r="AW115" s="160"/>
      <c r="AX115" s="158">
        <v>6</v>
      </c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60"/>
      <c r="BI115" s="158" t="s">
        <v>142</v>
      </c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60"/>
      <c r="BV115" s="158">
        <v>10</v>
      </c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60"/>
      <c r="CI115" s="161">
        <f>SUM(CI117:CU119)</f>
        <v>664.0721980000001</v>
      </c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60"/>
    </row>
    <row r="116" spans="1:99" ht="15.75">
      <c r="A116" s="125"/>
      <c r="B116" s="126"/>
      <c r="C116" s="126"/>
      <c r="D116" s="126"/>
      <c r="E116" s="126"/>
      <c r="F116" s="126"/>
      <c r="G116" s="126"/>
      <c r="H116" s="127"/>
      <c r="I116" s="80" t="s">
        <v>143</v>
      </c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2"/>
      <c r="AQ116" s="110"/>
      <c r="AR116" s="111"/>
      <c r="AS116" s="111"/>
      <c r="AT116" s="111"/>
      <c r="AU116" s="111"/>
      <c r="AV116" s="111"/>
      <c r="AW116" s="112"/>
      <c r="AX116" s="110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2"/>
      <c r="BI116" s="110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2"/>
      <c r="BV116" s="110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2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9"/>
    </row>
    <row r="117" spans="1:99" ht="15.75">
      <c r="A117" s="125"/>
      <c r="B117" s="126"/>
      <c r="C117" s="126"/>
      <c r="D117" s="126"/>
      <c r="E117" s="126"/>
      <c r="F117" s="126"/>
      <c r="G117" s="126"/>
      <c r="H117" s="127"/>
      <c r="I117" s="55" t="s">
        <v>149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7"/>
      <c r="AQ117" s="110"/>
      <c r="AR117" s="111"/>
      <c r="AS117" s="111"/>
      <c r="AT117" s="111"/>
      <c r="AU117" s="111"/>
      <c r="AV117" s="111"/>
      <c r="AW117" s="112"/>
      <c r="AX117" s="110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2"/>
      <c r="BI117" s="110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2"/>
      <c r="BV117" s="110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2"/>
      <c r="CI117" s="88">
        <f>173503.12/1000</f>
        <v>173.50312</v>
      </c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9"/>
    </row>
    <row r="118" spans="1:99" ht="15.75" customHeight="1">
      <c r="A118" s="125"/>
      <c r="B118" s="126"/>
      <c r="C118" s="126"/>
      <c r="D118" s="126"/>
      <c r="E118" s="126"/>
      <c r="F118" s="126"/>
      <c r="G118" s="126"/>
      <c r="H118" s="127"/>
      <c r="I118" s="90" t="s">
        <v>150</v>
      </c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2"/>
      <c r="AQ118" s="110"/>
      <c r="AR118" s="111"/>
      <c r="AS118" s="111"/>
      <c r="AT118" s="111"/>
      <c r="AU118" s="111"/>
      <c r="AV118" s="111"/>
      <c r="AW118" s="112"/>
      <c r="AX118" s="110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2"/>
      <c r="BI118" s="110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2"/>
      <c r="BV118" s="110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2"/>
      <c r="CI118" s="88">
        <f>185289.29/1000</f>
        <v>185.28929</v>
      </c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9"/>
    </row>
    <row r="119" spans="1:99" ht="15.75" customHeight="1">
      <c r="A119" s="125"/>
      <c r="B119" s="126"/>
      <c r="C119" s="126"/>
      <c r="D119" s="126"/>
      <c r="E119" s="126"/>
      <c r="F119" s="126"/>
      <c r="G119" s="126"/>
      <c r="H119" s="127"/>
      <c r="I119" s="90" t="s">
        <v>151</v>
      </c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2"/>
      <c r="AQ119" s="110"/>
      <c r="AR119" s="111"/>
      <c r="AS119" s="111"/>
      <c r="AT119" s="111"/>
      <c r="AU119" s="111"/>
      <c r="AV119" s="111"/>
      <c r="AW119" s="112"/>
      <c r="AX119" s="110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2"/>
      <c r="BI119" s="110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2"/>
      <c r="BV119" s="110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2"/>
      <c r="CI119" s="88">
        <f>305279.788/1000</f>
        <v>305.279788</v>
      </c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9"/>
    </row>
    <row r="120" spans="1:99" ht="15.75">
      <c r="A120" s="125" t="s">
        <v>152</v>
      </c>
      <c r="B120" s="126"/>
      <c r="C120" s="126"/>
      <c r="D120" s="126"/>
      <c r="E120" s="126"/>
      <c r="F120" s="126"/>
      <c r="G120" s="126"/>
      <c r="H120" s="127"/>
      <c r="I120" s="134" t="s">
        <v>153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6"/>
      <c r="AQ120" s="125" t="s">
        <v>142</v>
      </c>
      <c r="AR120" s="126"/>
      <c r="AS120" s="126"/>
      <c r="AT120" s="126"/>
      <c r="AU120" s="126"/>
      <c r="AV120" s="126"/>
      <c r="AW120" s="127"/>
      <c r="AX120" s="125" t="s">
        <v>142</v>
      </c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7"/>
      <c r="BI120" s="125" t="s">
        <v>142</v>
      </c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7"/>
      <c r="BV120" s="125" t="s">
        <v>142</v>
      </c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7"/>
      <c r="CI120" s="125" t="s">
        <v>142</v>
      </c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7"/>
    </row>
    <row r="121" spans="1:99" ht="15.75">
      <c r="A121" s="119"/>
      <c r="B121" s="120"/>
      <c r="C121" s="120"/>
      <c r="D121" s="120"/>
      <c r="E121" s="120"/>
      <c r="F121" s="120"/>
      <c r="G121" s="120"/>
      <c r="H121" s="121"/>
      <c r="I121" s="122" t="s">
        <v>154</v>
      </c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4"/>
      <c r="AQ121" s="119"/>
      <c r="AR121" s="120"/>
      <c r="AS121" s="120"/>
      <c r="AT121" s="120"/>
      <c r="AU121" s="120"/>
      <c r="AV121" s="120"/>
      <c r="AW121" s="121"/>
      <c r="AX121" s="119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1"/>
      <c r="BI121" s="119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1"/>
      <c r="BV121" s="119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1"/>
      <c r="CI121" s="119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1"/>
    </row>
    <row r="122" spans="1:99" ht="15.75">
      <c r="A122" s="128"/>
      <c r="B122" s="129"/>
      <c r="C122" s="129"/>
      <c r="D122" s="129"/>
      <c r="E122" s="129"/>
      <c r="F122" s="129"/>
      <c r="G122" s="129"/>
      <c r="H122" s="130"/>
      <c r="I122" s="131" t="s">
        <v>155</v>
      </c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3"/>
      <c r="AQ122" s="128"/>
      <c r="AR122" s="129"/>
      <c r="AS122" s="129"/>
      <c r="AT122" s="129"/>
      <c r="AU122" s="129"/>
      <c r="AV122" s="129"/>
      <c r="AW122" s="130"/>
      <c r="AX122" s="128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30"/>
      <c r="BI122" s="128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30"/>
      <c r="BV122" s="128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/>
      <c r="CG122" s="129"/>
      <c r="CH122" s="130"/>
      <c r="CI122" s="128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30"/>
    </row>
    <row r="123" spans="1:99" ht="15.75">
      <c r="A123" s="125" t="s">
        <v>156</v>
      </c>
      <c r="B123" s="126"/>
      <c r="C123" s="126"/>
      <c r="D123" s="126"/>
      <c r="E123" s="126"/>
      <c r="F123" s="126"/>
      <c r="G123" s="126"/>
      <c r="H123" s="127"/>
      <c r="I123" s="134" t="s">
        <v>157</v>
      </c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6"/>
      <c r="AQ123" s="125" t="s">
        <v>142</v>
      </c>
      <c r="AR123" s="126"/>
      <c r="AS123" s="126"/>
      <c r="AT123" s="126"/>
      <c r="AU123" s="126"/>
      <c r="AV123" s="126"/>
      <c r="AW123" s="127"/>
      <c r="AX123" s="125" t="s">
        <v>142</v>
      </c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7"/>
      <c r="BI123" s="125" t="s">
        <v>142</v>
      </c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7"/>
      <c r="BV123" s="125" t="s">
        <v>142</v>
      </c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7"/>
      <c r="CI123" s="125" t="s">
        <v>142</v>
      </c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7"/>
    </row>
    <row r="124" spans="1:99" ht="15.75">
      <c r="A124" s="128"/>
      <c r="B124" s="129"/>
      <c r="C124" s="129"/>
      <c r="D124" s="129"/>
      <c r="E124" s="129"/>
      <c r="F124" s="129"/>
      <c r="G124" s="129"/>
      <c r="H124" s="130"/>
      <c r="I124" s="131" t="s">
        <v>158</v>
      </c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3"/>
      <c r="AQ124" s="128"/>
      <c r="AR124" s="129"/>
      <c r="AS124" s="129"/>
      <c r="AT124" s="129"/>
      <c r="AU124" s="129"/>
      <c r="AV124" s="129"/>
      <c r="AW124" s="130"/>
      <c r="AX124" s="128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30"/>
      <c r="BI124" s="128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30"/>
      <c r="BV124" s="128"/>
      <c r="BW124" s="129"/>
      <c r="BX124" s="129"/>
      <c r="BY124" s="129"/>
      <c r="BZ124" s="129"/>
      <c r="CA124" s="129"/>
      <c r="CB124" s="129"/>
      <c r="CC124" s="129"/>
      <c r="CD124" s="129"/>
      <c r="CE124" s="129"/>
      <c r="CF124" s="129"/>
      <c r="CG124" s="129"/>
      <c r="CH124" s="130"/>
      <c r="CI124" s="128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30"/>
    </row>
    <row r="125" spans="1:99" ht="15.75">
      <c r="A125" s="125" t="s">
        <v>159</v>
      </c>
      <c r="B125" s="126"/>
      <c r="C125" s="126"/>
      <c r="D125" s="126"/>
      <c r="E125" s="126"/>
      <c r="F125" s="126"/>
      <c r="G125" s="126"/>
      <c r="H125" s="127"/>
      <c r="I125" s="134" t="s">
        <v>132</v>
      </c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6"/>
      <c r="AQ125" s="125" t="s">
        <v>142</v>
      </c>
      <c r="AR125" s="126"/>
      <c r="AS125" s="126"/>
      <c r="AT125" s="126"/>
      <c r="AU125" s="126"/>
      <c r="AV125" s="126"/>
      <c r="AW125" s="127"/>
      <c r="AX125" s="125" t="s">
        <v>142</v>
      </c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7"/>
      <c r="BI125" s="125" t="s">
        <v>142</v>
      </c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7"/>
      <c r="BV125" s="125" t="s">
        <v>142</v>
      </c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7"/>
      <c r="CI125" s="125" t="s">
        <v>142</v>
      </c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7"/>
    </row>
    <row r="126" spans="1:99" ht="15.75">
      <c r="A126" s="128"/>
      <c r="B126" s="129"/>
      <c r="C126" s="129"/>
      <c r="D126" s="129"/>
      <c r="E126" s="129"/>
      <c r="F126" s="129"/>
      <c r="G126" s="129"/>
      <c r="H126" s="130"/>
      <c r="I126" s="131" t="s">
        <v>133</v>
      </c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3"/>
      <c r="AQ126" s="128"/>
      <c r="AR126" s="129"/>
      <c r="AS126" s="129"/>
      <c r="AT126" s="129"/>
      <c r="AU126" s="129"/>
      <c r="AV126" s="129"/>
      <c r="AW126" s="130"/>
      <c r="AX126" s="128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30"/>
      <c r="BI126" s="128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30"/>
      <c r="BV126" s="128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/>
      <c r="CG126" s="129"/>
      <c r="CH126" s="130"/>
      <c r="CI126" s="128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30"/>
    </row>
    <row r="127" spans="1:99" ht="15.75">
      <c r="A127" s="125" t="s">
        <v>160</v>
      </c>
      <c r="B127" s="126"/>
      <c r="C127" s="126"/>
      <c r="D127" s="126"/>
      <c r="E127" s="126"/>
      <c r="F127" s="126"/>
      <c r="G127" s="126"/>
      <c r="H127" s="127"/>
      <c r="I127" s="134" t="s">
        <v>135</v>
      </c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6"/>
      <c r="AQ127" s="134"/>
      <c r="AR127" s="135"/>
      <c r="AS127" s="135"/>
      <c r="AT127" s="135"/>
      <c r="AU127" s="135"/>
      <c r="AV127" s="135"/>
      <c r="AW127" s="136"/>
      <c r="AX127" s="137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9"/>
      <c r="BI127" s="137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9"/>
      <c r="BV127" s="137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9"/>
      <c r="CI127" s="137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9"/>
    </row>
    <row r="128" spans="1:99" ht="15.75">
      <c r="A128" s="119"/>
      <c r="B128" s="120"/>
      <c r="C128" s="120"/>
      <c r="D128" s="120"/>
      <c r="E128" s="120"/>
      <c r="F128" s="120"/>
      <c r="G128" s="120"/>
      <c r="H128" s="121"/>
      <c r="I128" s="122" t="s">
        <v>136</v>
      </c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4"/>
      <c r="AQ128" s="122"/>
      <c r="AR128" s="123"/>
      <c r="AS128" s="123"/>
      <c r="AT128" s="123"/>
      <c r="AU128" s="123"/>
      <c r="AV128" s="123"/>
      <c r="AW128" s="124"/>
      <c r="AX128" s="140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2"/>
      <c r="BI128" s="140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2"/>
      <c r="BV128" s="140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2"/>
      <c r="CI128" s="140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2"/>
    </row>
    <row r="129" spans="1:99" ht="15.75">
      <c r="A129" s="119"/>
      <c r="B129" s="120"/>
      <c r="C129" s="120"/>
      <c r="D129" s="120"/>
      <c r="E129" s="120"/>
      <c r="F129" s="120"/>
      <c r="G129" s="120"/>
      <c r="H129" s="121"/>
      <c r="I129" s="122" t="s">
        <v>137</v>
      </c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4"/>
      <c r="AQ129" s="122"/>
      <c r="AR129" s="123"/>
      <c r="AS129" s="123"/>
      <c r="AT129" s="123"/>
      <c r="AU129" s="123"/>
      <c r="AV129" s="123"/>
      <c r="AW129" s="124"/>
      <c r="AX129" s="140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2"/>
      <c r="BI129" s="140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2"/>
      <c r="BV129" s="140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2"/>
      <c r="CI129" s="140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2"/>
    </row>
    <row r="130" spans="1:99" ht="15.75">
      <c r="A130" s="119"/>
      <c r="B130" s="120"/>
      <c r="C130" s="120"/>
      <c r="D130" s="120"/>
      <c r="E130" s="120"/>
      <c r="F130" s="120"/>
      <c r="G130" s="120"/>
      <c r="H130" s="121"/>
      <c r="I130" s="122" t="s">
        <v>236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4"/>
      <c r="AQ130" s="122"/>
      <c r="AR130" s="123"/>
      <c r="AS130" s="123"/>
      <c r="AT130" s="123"/>
      <c r="AU130" s="123"/>
      <c r="AV130" s="123"/>
      <c r="AW130" s="124"/>
      <c r="AX130" s="140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2"/>
      <c r="BI130" s="140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2"/>
      <c r="BV130" s="140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2"/>
      <c r="CI130" s="140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2"/>
    </row>
    <row r="131" spans="1:99" ht="15.75">
      <c r="A131" s="119"/>
      <c r="B131" s="120"/>
      <c r="C131" s="120"/>
      <c r="D131" s="120"/>
      <c r="E131" s="120"/>
      <c r="F131" s="120"/>
      <c r="G131" s="120"/>
      <c r="H131" s="121"/>
      <c r="I131" s="122" t="s">
        <v>237</v>
      </c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4"/>
      <c r="AQ131" s="122"/>
      <c r="AR131" s="123"/>
      <c r="AS131" s="123"/>
      <c r="AT131" s="123"/>
      <c r="AU131" s="123"/>
      <c r="AV131" s="123"/>
      <c r="AW131" s="124"/>
      <c r="AX131" s="140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2"/>
      <c r="BI131" s="140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2"/>
      <c r="BV131" s="140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2"/>
      <c r="CI131" s="140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2"/>
    </row>
    <row r="132" spans="1:99" ht="15.75">
      <c r="A132" s="119"/>
      <c r="B132" s="120"/>
      <c r="C132" s="120"/>
      <c r="D132" s="120"/>
      <c r="E132" s="120"/>
      <c r="F132" s="120"/>
      <c r="G132" s="120"/>
      <c r="H132" s="121"/>
      <c r="I132" s="122" t="s">
        <v>238</v>
      </c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4"/>
      <c r="AQ132" s="122"/>
      <c r="AR132" s="123"/>
      <c r="AS132" s="123"/>
      <c r="AT132" s="123"/>
      <c r="AU132" s="123"/>
      <c r="AV132" s="123"/>
      <c r="AW132" s="124"/>
      <c r="AX132" s="140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2"/>
      <c r="BI132" s="140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2"/>
      <c r="BV132" s="140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2"/>
      <c r="CI132" s="140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2"/>
    </row>
    <row r="133" spans="1:99" ht="15.75">
      <c r="A133" s="119"/>
      <c r="B133" s="120"/>
      <c r="C133" s="120"/>
      <c r="D133" s="120"/>
      <c r="E133" s="120"/>
      <c r="F133" s="120"/>
      <c r="G133" s="120"/>
      <c r="H133" s="121"/>
      <c r="I133" s="122" t="s">
        <v>239</v>
      </c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4"/>
      <c r="AQ133" s="122"/>
      <c r="AR133" s="123"/>
      <c r="AS133" s="123"/>
      <c r="AT133" s="123"/>
      <c r="AU133" s="123"/>
      <c r="AV133" s="123"/>
      <c r="AW133" s="124"/>
      <c r="AX133" s="140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2"/>
      <c r="BI133" s="140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2"/>
      <c r="BV133" s="140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2"/>
      <c r="CI133" s="140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2"/>
    </row>
    <row r="134" spans="1:99" ht="15.75">
      <c r="A134" s="119"/>
      <c r="B134" s="120"/>
      <c r="C134" s="120"/>
      <c r="D134" s="120"/>
      <c r="E134" s="120"/>
      <c r="F134" s="120"/>
      <c r="G134" s="120"/>
      <c r="H134" s="121"/>
      <c r="I134" s="122" t="s">
        <v>240</v>
      </c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4"/>
      <c r="AQ134" s="122"/>
      <c r="AR134" s="123"/>
      <c r="AS134" s="123"/>
      <c r="AT134" s="123"/>
      <c r="AU134" s="123"/>
      <c r="AV134" s="123"/>
      <c r="AW134" s="124"/>
      <c r="AX134" s="140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2"/>
      <c r="BI134" s="140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2"/>
      <c r="BV134" s="140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2"/>
      <c r="CI134" s="140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2"/>
    </row>
    <row r="135" spans="1:99" ht="15.75">
      <c r="A135" s="128"/>
      <c r="B135" s="129"/>
      <c r="C135" s="129"/>
      <c r="D135" s="129"/>
      <c r="E135" s="129"/>
      <c r="F135" s="129"/>
      <c r="G135" s="129"/>
      <c r="H135" s="130"/>
      <c r="I135" s="131" t="s">
        <v>241</v>
      </c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3"/>
      <c r="AQ135" s="131"/>
      <c r="AR135" s="132"/>
      <c r="AS135" s="132"/>
      <c r="AT135" s="132"/>
      <c r="AU135" s="132"/>
      <c r="AV135" s="132"/>
      <c r="AW135" s="133"/>
      <c r="AX135" s="143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5"/>
      <c r="BI135" s="143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5"/>
      <c r="BV135" s="143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5"/>
      <c r="CI135" s="143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5"/>
    </row>
    <row r="136" spans="1:99" ht="15.75">
      <c r="A136" s="128"/>
      <c r="B136" s="129"/>
      <c r="C136" s="129"/>
      <c r="D136" s="129"/>
      <c r="E136" s="129"/>
      <c r="F136" s="129"/>
      <c r="G136" s="129"/>
      <c r="H136" s="130"/>
      <c r="I136" s="131" t="s">
        <v>101</v>
      </c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3"/>
      <c r="AQ136" s="131"/>
      <c r="AR136" s="132"/>
      <c r="AS136" s="132"/>
      <c r="AT136" s="132"/>
      <c r="AU136" s="132"/>
      <c r="AV136" s="132"/>
      <c r="AW136" s="133"/>
      <c r="AX136" s="143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5"/>
      <c r="BI136" s="143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5"/>
      <c r="BV136" s="143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5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5"/>
    </row>
    <row r="137" spans="1:99" ht="15.75">
      <c r="A137" s="125" t="s">
        <v>161</v>
      </c>
      <c r="B137" s="126"/>
      <c r="C137" s="126"/>
      <c r="D137" s="126"/>
      <c r="E137" s="126"/>
      <c r="F137" s="126"/>
      <c r="G137" s="126"/>
      <c r="H137" s="127"/>
      <c r="I137" s="134" t="s">
        <v>162</v>
      </c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6"/>
      <c r="AQ137" s="125" t="s">
        <v>142</v>
      </c>
      <c r="AR137" s="126"/>
      <c r="AS137" s="126"/>
      <c r="AT137" s="126"/>
      <c r="AU137" s="126"/>
      <c r="AV137" s="126"/>
      <c r="AW137" s="127"/>
      <c r="AX137" s="125" t="s">
        <v>142</v>
      </c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7"/>
      <c r="BI137" s="125" t="s">
        <v>142</v>
      </c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7"/>
      <c r="BV137" s="125" t="s">
        <v>142</v>
      </c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7"/>
      <c r="CI137" s="125" t="s">
        <v>142</v>
      </c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7"/>
    </row>
    <row r="138" spans="1:99" ht="15.75">
      <c r="A138" s="128"/>
      <c r="B138" s="129"/>
      <c r="C138" s="129"/>
      <c r="D138" s="129"/>
      <c r="E138" s="129"/>
      <c r="F138" s="129"/>
      <c r="G138" s="129"/>
      <c r="H138" s="130"/>
      <c r="I138" s="131" t="s">
        <v>163</v>
      </c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3"/>
      <c r="AQ138" s="128"/>
      <c r="AR138" s="129"/>
      <c r="AS138" s="129"/>
      <c r="AT138" s="129"/>
      <c r="AU138" s="129"/>
      <c r="AV138" s="129"/>
      <c r="AW138" s="130"/>
      <c r="AX138" s="128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30"/>
      <c r="BI138" s="128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30"/>
      <c r="BV138" s="128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30"/>
      <c r="CI138" s="128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30"/>
    </row>
    <row r="139" spans="1:99" ht="15.75">
      <c r="A139" s="128" t="s">
        <v>164</v>
      </c>
      <c r="B139" s="129"/>
      <c r="C139" s="129"/>
      <c r="D139" s="129"/>
      <c r="E139" s="129"/>
      <c r="F139" s="129"/>
      <c r="G139" s="129"/>
      <c r="H139" s="130"/>
      <c r="I139" s="131" t="s">
        <v>165</v>
      </c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3"/>
      <c r="AQ139" s="113"/>
      <c r="AR139" s="114"/>
      <c r="AS139" s="114"/>
      <c r="AT139" s="114"/>
      <c r="AU139" s="114"/>
      <c r="AV139" s="114"/>
      <c r="AW139" s="115"/>
      <c r="AX139" s="146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8"/>
      <c r="BI139" s="146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8"/>
      <c r="BV139" s="146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8"/>
      <c r="CI139" s="146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8"/>
    </row>
    <row r="140" spans="1:99" ht="15.75">
      <c r="A140" s="125" t="s">
        <v>242</v>
      </c>
      <c r="B140" s="126"/>
      <c r="C140" s="126"/>
      <c r="D140" s="126"/>
      <c r="E140" s="126"/>
      <c r="F140" s="126"/>
      <c r="G140" s="126"/>
      <c r="H140" s="127"/>
      <c r="I140" s="134" t="s">
        <v>243</v>
      </c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6"/>
      <c r="AQ140" s="134"/>
      <c r="AR140" s="135"/>
      <c r="AS140" s="135"/>
      <c r="AT140" s="135"/>
      <c r="AU140" s="135"/>
      <c r="AV140" s="135"/>
      <c r="AW140" s="136"/>
      <c r="AX140" s="137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9"/>
      <c r="BI140" s="137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9"/>
      <c r="BV140" s="137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9"/>
      <c r="CI140" s="137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9"/>
    </row>
    <row r="141" spans="1:99" ht="15.75">
      <c r="A141" s="119"/>
      <c r="B141" s="120"/>
      <c r="C141" s="120"/>
      <c r="D141" s="120"/>
      <c r="E141" s="120"/>
      <c r="F141" s="120"/>
      <c r="G141" s="120"/>
      <c r="H141" s="121"/>
      <c r="I141" s="122" t="s">
        <v>244</v>
      </c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123"/>
      <c r="AP141" s="124"/>
      <c r="AQ141" s="122"/>
      <c r="AR141" s="123"/>
      <c r="AS141" s="123"/>
      <c r="AT141" s="123"/>
      <c r="AU141" s="123"/>
      <c r="AV141" s="123"/>
      <c r="AW141" s="124"/>
      <c r="AX141" s="140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2"/>
      <c r="BI141" s="140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2"/>
      <c r="BV141" s="140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2"/>
      <c r="CI141" s="140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2"/>
    </row>
    <row r="142" spans="1:99" ht="15.75">
      <c r="A142" s="119"/>
      <c r="B142" s="120"/>
      <c r="C142" s="120"/>
      <c r="D142" s="120"/>
      <c r="E142" s="120"/>
      <c r="F142" s="120"/>
      <c r="G142" s="120"/>
      <c r="H142" s="121"/>
      <c r="I142" s="122" t="s">
        <v>245</v>
      </c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123"/>
      <c r="AP142" s="124"/>
      <c r="AQ142" s="122"/>
      <c r="AR142" s="123"/>
      <c r="AS142" s="123"/>
      <c r="AT142" s="123"/>
      <c r="AU142" s="123"/>
      <c r="AV142" s="123"/>
      <c r="AW142" s="124"/>
      <c r="AX142" s="140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2"/>
      <c r="BI142" s="140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2"/>
      <c r="BV142" s="140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2"/>
      <c r="CI142" s="140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2"/>
    </row>
    <row r="143" spans="1:99" ht="15.75">
      <c r="A143" s="119"/>
      <c r="B143" s="120"/>
      <c r="C143" s="120"/>
      <c r="D143" s="120"/>
      <c r="E143" s="120"/>
      <c r="F143" s="120"/>
      <c r="G143" s="120"/>
      <c r="H143" s="121"/>
      <c r="I143" s="122" t="s">
        <v>246</v>
      </c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4"/>
      <c r="AQ143" s="122"/>
      <c r="AR143" s="123"/>
      <c r="AS143" s="123"/>
      <c r="AT143" s="123"/>
      <c r="AU143" s="123"/>
      <c r="AV143" s="123"/>
      <c r="AW143" s="124"/>
      <c r="AX143" s="140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2"/>
      <c r="BI143" s="140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2"/>
      <c r="BV143" s="140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2"/>
      <c r="CI143" s="140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2"/>
    </row>
    <row r="144" spans="1:99" ht="15.75">
      <c r="A144" s="119"/>
      <c r="B144" s="120"/>
      <c r="C144" s="120"/>
      <c r="D144" s="120"/>
      <c r="E144" s="120"/>
      <c r="F144" s="120"/>
      <c r="G144" s="120"/>
      <c r="H144" s="121"/>
      <c r="I144" s="122" t="s">
        <v>247</v>
      </c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123"/>
      <c r="AP144" s="124"/>
      <c r="AQ144" s="122"/>
      <c r="AR144" s="123"/>
      <c r="AS144" s="123"/>
      <c r="AT144" s="123"/>
      <c r="AU144" s="123"/>
      <c r="AV144" s="123"/>
      <c r="AW144" s="124"/>
      <c r="AX144" s="140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2"/>
      <c r="BI144" s="140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2"/>
      <c r="BV144" s="140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2"/>
      <c r="CI144" s="140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2"/>
    </row>
    <row r="145" spans="1:99" ht="15.75">
      <c r="A145" s="119"/>
      <c r="B145" s="120"/>
      <c r="C145" s="120"/>
      <c r="D145" s="120"/>
      <c r="E145" s="120"/>
      <c r="F145" s="120"/>
      <c r="G145" s="120"/>
      <c r="H145" s="121"/>
      <c r="I145" s="122" t="s">
        <v>248</v>
      </c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124"/>
      <c r="AQ145" s="122"/>
      <c r="AR145" s="123"/>
      <c r="AS145" s="123"/>
      <c r="AT145" s="123"/>
      <c r="AU145" s="123"/>
      <c r="AV145" s="123"/>
      <c r="AW145" s="124"/>
      <c r="AX145" s="140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2"/>
      <c r="BI145" s="140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2"/>
      <c r="BV145" s="140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2"/>
      <c r="CI145" s="140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2"/>
    </row>
    <row r="146" spans="1:99" ht="15.75">
      <c r="A146" s="119"/>
      <c r="B146" s="120"/>
      <c r="C146" s="120"/>
      <c r="D146" s="120"/>
      <c r="E146" s="120"/>
      <c r="F146" s="120"/>
      <c r="G146" s="120"/>
      <c r="H146" s="121"/>
      <c r="I146" s="122" t="s">
        <v>249</v>
      </c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4"/>
      <c r="AQ146" s="122"/>
      <c r="AR146" s="123"/>
      <c r="AS146" s="123"/>
      <c r="AT146" s="123"/>
      <c r="AU146" s="123"/>
      <c r="AV146" s="123"/>
      <c r="AW146" s="124"/>
      <c r="AX146" s="140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2"/>
      <c r="BI146" s="140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2"/>
      <c r="BV146" s="140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2"/>
      <c r="CI146" s="140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2"/>
    </row>
    <row r="147" spans="1:99" ht="15.75">
      <c r="A147" s="119"/>
      <c r="B147" s="120"/>
      <c r="C147" s="120"/>
      <c r="D147" s="120"/>
      <c r="E147" s="120"/>
      <c r="F147" s="120"/>
      <c r="G147" s="120"/>
      <c r="H147" s="121"/>
      <c r="I147" s="122" t="s">
        <v>250</v>
      </c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4"/>
      <c r="AQ147" s="122"/>
      <c r="AR147" s="123"/>
      <c r="AS147" s="123"/>
      <c r="AT147" s="123"/>
      <c r="AU147" s="123"/>
      <c r="AV147" s="123"/>
      <c r="AW147" s="124"/>
      <c r="AX147" s="140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2"/>
      <c r="BI147" s="140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2"/>
      <c r="BV147" s="140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2"/>
      <c r="CI147" s="140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2"/>
    </row>
    <row r="148" spans="1:99" ht="15.75">
      <c r="A148" s="128"/>
      <c r="B148" s="129"/>
      <c r="C148" s="129"/>
      <c r="D148" s="129"/>
      <c r="E148" s="129"/>
      <c r="F148" s="129"/>
      <c r="G148" s="129"/>
      <c r="H148" s="130"/>
      <c r="I148" s="131" t="s">
        <v>251</v>
      </c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3"/>
      <c r="AQ148" s="131"/>
      <c r="AR148" s="132"/>
      <c r="AS148" s="132"/>
      <c r="AT148" s="132"/>
      <c r="AU148" s="132"/>
      <c r="AV148" s="132"/>
      <c r="AW148" s="133"/>
      <c r="AX148" s="143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5"/>
      <c r="BI148" s="143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5"/>
      <c r="BV148" s="143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5"/>
      <c r="CI148" s="143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5"/>
    </row>
    <row r="149" spans="1:99" ht="15.75">
      <c r="A149" s="128"/>
      <c r="B149" s="129"/>
      <c r="C149" s="129"/>
      <c r="D149" s="129"/>
      <c r="E149" s="129"/>
      <c r="F149" s="129"/>
      <c r="G149" s="129"/>
      <c r="H149" s="130"/>
      <c r="I149" s="131" t="s">
        <v>101</v>
      </c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3"/>
      <c r="AQ149" s="113"/>
      <c r="AR149" s="114"/>
      <c r="AS149" s="114"/>
      <c r="AT149" s="114"/>
      <c r="AU149" s="114"/>
      <c r="AV149" s="114"/>
      <c r="AW149" s="115"/>
      <c r="AX149" s="146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8"/>
      <c r="BI149" s="146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8"/>
      <c r="BV149" s="146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8"/>
      <c r="CI149" s="146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8"/>
    </row>
    <row r="150" spans="1:99" ht="15.75">
      <c r="A150" s="125" t="s">
        <v>166</v>
      </c>
      <c r="B150" s="126"/>
      <c r="C150" s="126"/>
      <c r="D150" s="126"/>
      <c r="E150" s="126"/>
      <c r="F150" s="126"/>
      <c r="G150" s="126"/>
      <c r="H150" s="127"/>
      <c r="I150" s="149" t="s">
        <v>252</v>
      </c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1"/>
      <c r="AQ150" s="125" t="s">
        <v>142</v>
      </c>
      <c r="AR150" s="126"/>
      <c r="AS150" s="126"/>
      <c r="AT150" s="126"/>
      <c r="AU150" s="126"/>
      <c r="AV150" s="126"/>
      <c r="AW150" s="127"/>
      <c r="AX150" s="125" t="s">
        <v>142</v>
      </c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7"/>
      <c r="BI150" s="125" t="s">
        <v>142</v>
      </c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7"/>
      <c r="BV150" s="125" t="s">
        <v>142</v>
      </c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7"/>
      <c r="CI150" s="125" t="s">
        <v>142</v>
      </c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7"/>
    </row>
    <row r="151" spans="1:99" ht="15.75">
      <c r="A151" s="128"/>
      <c r="B151" s="129"/>
      <c r="C151" s="129"/>
      <c r="D151" s="129"/>
      <c r="E151" s="129"/>
      <c r="F151" s="129"/>
      <c r="G151" s="129"/>
      <c r="H151" s="130"/>
      <c r="I151" s="152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4"/>
      <c r="AQ151" s="128"/>
      <c r="AR151" s="129"/>
      <c r="AS151" s="129"/>
      <c r="AT151" s="129"/>
      <c r="AU151" s="129"/>
      <c r="AV151" s="129"/>
      <c r="AW151" s="130"/>
      <c r="AX151" s="128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30"/>
      <c r="BI151" s="128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30"/>
      <c r="BV151" s="128"/>
      <c r="BW151" s="129"/>
      <c r="BX151" s="129"/>
      <c r="BY151" s="129"/>
      <c r="BZ151" s="129"/>
      <c r="CA151" s="129"/>
      <c r="CB151" s="129"/>
      <c r="CC151" s="129"/>
      <c r="CD151" s="129"/>
      <c r="CE151" s="129"/>
      <c r="CF151" s="129"/>
      <c r="CG151" s="129"/>
      <c r="CH151" s="130"/>
      <c r="CI151" s="128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30"/>
    </row>
    <row r="152" spans="1:100" ht="72.75" customHeight="1">
      <c r="A152" s="178" t="s">
        <v>253</v>
      </c>
      <c r="B152" s="179"/>
      <c r="C152" s="179"/>
      <c r="D152" s="179"/>
      <c r="E152" s="179"/>
      <c r="F152" s="179"/>
      <c r="G152" s="179"/>
      <c r="H152" s="180"/>
      <c r="I152" s="181" t="s">
        <v>254</v>
      </c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3"/>
      <c r="AQ152" s="99">
        <v>2020</v>
      </c>
      <c r="AR152" s="100"/>
      <c r="AS152" s="100"/>
      <c r="AT152" s="100"/>
      <c r="AU152" s="100"/>
      <c r="AV152" s="100"/>
      <c r="AW152" s="101"/>
      <c r="AX152" s="99">
        <v>0.4</v>
      </c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1"/>
      <c r="BI152" s="99">
        <v>2</v>
      </c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1"/>
      <c r="BV152" s="99">
        <v>20</v>
      </c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1"/>
      <c r="CI152" s="184">
        <v>725.399</v>
      </c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6"/>
      <c r="CV152" s="24" t="s">
        <v>255</v>
      </c>
    </row>
    <row r="153" spans="1:99" ht="15.75">
      <c r="A153" s="125" t="s">
        <v>171</v>
      </c>
      <c r="B153" s="126"/>
      <c r="C153" s="126"/>
      <c r="D153" s="126"/>
      <c r="E153" s="126"/>
      <c r="F153" s="126"/>
      <c r="G153" s="126"/>
      <c r="H153" s="127"/>
      <c r="I153" s="134" t="s">
        <v>172</v>
      </c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6"/>
      <c r="AQ153" s="134"/>
      <c r="AR153" s="135"/>
      <c r="AS153" s="135"/>
      <c r="AT153" s="135"/>
      <c r="AU153" s="135"/>
      <c r="AV153" s="135"/>
      <c r="AW153" s="136"/>
      <c r="AX153" s="137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9"/>
      <c r="BI153" s="137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9"/>
      <c r="BV153" s="137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9"/>
      <c r="CI153" s="137"/>
      <c r="CJ153" s="138"/>
      <c r="CK153" s="138"/>
      <c r="CL153" s="138"/>
      <c r="CM153" s="138"/>
      <c r="CN153" s="138"/>
      <c r="CO153" s="138"/>
      <c r="CP153" s="138"/>
      <c r="CQ153" s="138"/>
      <c r="CR153" s="138"/>
      <c r="CS153" s="138"/>
      <c r="CT153" s="138"/>
      <c r="CU153" s="139"/>
    </row>
    <row r="154" spans="1:99" ht="15.75">
      <c r="A154" s="128"/>
      <c r="B154" s="129"/>
      <c r="C154" s="129"/>
      <c r="D154" s="129"/>
      <c r="E154" s="129"/>
      <c r="F154" s="129"/>
      <c r="G154" s="129"/>
      <c r="H154" s="130"/>
      <c r="I154" s="131" t="s">
        <v>173</v>
      </c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3"/>
      <c r="AQ154" s="131"/>
      <c r="AR154" s="132"/>
      <c r="AS154" s="132"/>
      <c r="AT154" s="132"/>
      <c r="AU154" s="132"/>
      <c r="AV154" s="132"/>
      <c r="AW154" s="133"/>
      <c r="AX154" s="143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5"/>
      <c r="BI154" s="143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5"/>
      <c r="BV154" s="143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5"/>
      <c r="CI154" s="143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5"/>
    </row>
    <row r="155" spans="1:99" ht="15.75">
      <c r="A155" s="128"/>
      <c r="B155" s="129"/>
      <c r="C155" s="129"/>
      <c r="D155" s="129"/>
      <c r="E155" s="129"/>
      <c r="F155" s="129"/>
      <c r="G155" s="129"/>
      <c r="H155" s="130"/>
      <c r="I155" s="131" t="s">
        <v>101</v>
      </c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3"/>
      <c r="AQ155" s="113"/>
      <c r="AR155" s="114"/>
      <c r="AS155" s="114"/>
      <c r="AT155" s="114"/>
      <c r="AU155" s="114"/>
      <c r="AV155" s="114"/>
      <c r="AW155" s="115"/>
      <c r="AX155" s="146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8"/>
      <c r="BI155" s="146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8"/>
      <c r="BV155" s="146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8"/>
      <c r="CI155" s="146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8"/>
    </row>
  </sheetData>
  <sheetProtection/>
  <mergeCells count="566">
    <mergeCell ref="BV155:CH155"/>
    <mergeCell ref="CI155:CU155"/>
    <mergeCell ref="I154:AP154"/>
    <mergeCell ref="A155:H155"/>
    <mergeCell ref="I155:AP155"/>
    <mergeCell ref="AQ155:AW155"/>
    <mergeCell ref="AX155:BH155"/>
    <mergeCell ref="BI155:BU155"/>
    <mergeCell ref="BV152:CH152"/>
    <mergeCell ref="CI152:CU152"/>
    <mergeCell ref="A153:H153"/>
    <mergeCell ref="I153:AP153"/>
    <mergeCell ref="AQ153:AW154"/>
    <mergeCell ref="AX153:BH154"/>
    <mergeCell ref="BI153:BU154"/>
    <mergeCell ref="BV153:CH154"/>
    <mergeCell ref="CI153:CU154"/>
    <mergeCell ref="A154:H154"/>
    <mergeCell ref="A151:H151"/>
    <mergeCell ref="A152:H152"/>
    <mergeCell ref="I152:AP152"/>
    <mergeCell ref="AQ152:AW152"/>
    <mergeCell ref="AX152:BH152"/>
    <mergeCell ref="BI152:BU152"/>
    <mergeCell ref="BI149:BU149"/>
    <mergeCell ref="BV149:CH149"/>
    <mergeCell ref="CI149:CU149"/>
    <mergeCell ref="A150:H150"/>
    <mergeCell ref="I150:AP151"/>
    <mergeCell ref="AQ150:AW151"/>
    <mergeCell ref="AX150:BH151"/>
    <mergeCell ref="BI150:BU151"/>
    <mergeCell ref="BV150:CH151"/>
    <mergeCell ref="CI150:CU151"/>
    <mergeCell ref="A148:H148"/>
    <mergeCell ref="I148:AP148"/>
    <mergeCell ref="A149:H149"/>
    <mergeCell ref="I149:AP149"/>
    <mergeCell ref="AQ149:AW149"/>
    <mergeCell ref="AX149:BH149"/>
    <mergeCell ref="A145:H145"/>
    <mergeCell ref="I145:AP145"/>
    <mergeCell ref="A146:H146"/>
    <mergeCell ref="I146:AP146"/>
    <mergeCell ref="A147:H147"/>
    <mergeCell ref="I147:AP147"/>
    <mergeCell ref="A142:H142"/>
    <mergeCell ref="I142:AP142"/>
    <mergeCell ref="A143:H143"/>
    <mergeCell ref="I143:AP143"/>
    <mergeCell ref="A144:H144"/>
    <mergeCell ref="I144:AP144"/>
    <mergeCell ref="CI139:CU139"/>
    <mergeCell ref="A140:H140"/>
    <mergeCell ref="I140:AP140"/>
    <mergeCell ref="AQ140:AW148"/>
    <mergeCell ref="AX140:BH148"/>
    <mergeCell ref="BI140:BU148"/>
    <mergeCell ref="BV140:CH148"/>
    <mergeCell ref="CI140:CU148"/>
    <mergeCell ref="A141:H141"/>
    <mergeCell ref="I141:AP141"/>
    <mergeCell ref="BV137:CH138"/>
    <mergeCell ref="CI137:CU138"/>
    <mergeCell ref="A138:H138"/>
    <mergeCell ref="I138:AP138"/>
    <mergeCell ref="A139:H139"/>
    <mergeCell ref="I139:AP139"/>
    <mergeCell ref="AQ139:AW139"/>
    <mergeCell ref="AX139:BH139"/>
    <mergeCell ref="BI139:BU139"/>
    <mergeCell ref="BV139:CH139"/>
    <mergeCell ref="AQ136:AW136"/>
    <mergeCell ref="AX136:BH136"/>
    <mergeCell ref="BI136:BU136"/>
    <mergeCell ref="BV136:CH136"/>
    <mergeCell ref="CI136:CU136"/>
    <mergeCell ref="A137:H137"/>
    <mergeCell ref="I137:AP137"/>
    <mergeCell ref="AQ137:AW138"/>
    <mergeCell ref="AX137:BH138"/>
    <mergeCell ref="BI137:BU138"/>
    <mergeCell ref="A134:H134"/>
    <mergeCell ref="I134:AP134"/>
    <mergeCell ref="A135:H135"/>
    <mergeCell ref="I135:AP135"/>
    <mergeCell ref="A136:H136"/>
    <mergeCell ref="I136:AP136"/>
    <mergeCell ref="A131:H131"/>
    <mergeCell ref="I131:AP131"/>
    <mergeCell ref="A132:H132"/>
    <mergeCell ref="I132:AP132"/>
    <mergeCell ref="A133:H133"/>
    <mergeCell ref="I133:AP133"/>
    <mergeCell ref="A128:H128"/>
    <mergeCell ref="I128:AP128"/>
    <mergeCell ref="A129:H129"/>
    <mergeCell ref="I129:AP129"/>
    <mergeCell ref="A130:H130"/>
    <mergeCell ref="I130:AP130"/>
    <mergeCell ref="CI125:CU126"/>
    <mergeCell ref="A126:H126"/>
    <mergeCell ref="I126:AP126"/>
    <mergeCell ref="A127:H127"/>
    <mergeCell ref="I127:AP127"/>
    <mergeCell ref="AQ127:AW135"/>
    <mergeCell ref="AX127:BH135"/>
    <mergeCell ref="BI127:BU135"/>
    <mergeCell ref="BV127:CH135"/>
    <mergeCell ref="CI127:CU135"/>
    <mergeCell ref="BV123:CH124"/>
    <mergeCell ref="CI123:CU124"/>
    <mergeCell ref="A124:H124"/>
    <mergeCell ref="I124:AP124"/>
    <mergeCell ref="A125:H125"/>
    <mergeCell ref="I125:AP125"/>
    <mergeCell ref="AQ125:AW126"/>
    <mergeCell ref="AX125:BH126"/>
    <mergeCell ref="BI125:BU126"/>
    <mergeCell ref="BV125:CH126"/>
    <mergeCell ref="CI120:CU122"/>
    <mergeCell ref="A121:H121"/>
    <mergeCell ref="I121:AP121"/>
    <mergeCell ref="A122:H122"/>
    <mergeCell ref="I122:AP122"/>
    <mergeCell ref="A123:H123"/>
    <mergeCell ref="I123:AP123"/>
    <mergeCell ref="AQ123:AW124"/>
    <mergeCell ref="AX123:BH124"/>
    <mergeCell ref="BI123:BU124"/>
    <mergeCell ref="A120:H120"/>
    <mergeCell ref="I120:AP120"/>
    <mergeCell ref="AQ120:AW122"/>
    <mergeCell ref="AX120:BH122"/>
    <mergeCell ref="BI120:BU122"/>
    <mergeCell ref="BV120:CH122"/>
    <mergeCell ref="A115:H115"/>
    <mergeCell ref="AQ115:AW115"/>
    <mergeCell ref="AX115:BH115"/>
    <mergeCell ref="BI115:BU115"/>
    <mergeCell ref="BV115:CH115"/>
    <mergeCell ref="CI115:CU115"/>
    <mergeCell ref="I106:AP106"/>
    <mergeCell ref="A107:H107"/>
    <mergeCell ref="I107:AP107"/>
    <mergeCell ref="A108:H108"/>
    <mergeCell ref="I108:AP108"/>
    <mergeCell ref="A110:H110"/>
    <mergeCell ref="I110:AP110"/>
    <mergeCell ref="A109:H109"/>
    <mergeCell ref="I109:AP109"/>
    <mergeCell ref="CI99:CU108"/>
    <mergeCell ref="A100:H100"/>
    <mergeCell ref="I100:AP100"/>
    <mergeCell ref="A101:H101"/>
    <mergeCell ref="I101:AP101"/>
    <mergeCell ref="A102:H102"/>
    <mergeCell ref="I102:AP102"/>
    <mergeCell ref="A103:H103"/>
    <mergeCell ref="I103:AP103"/>
    <mergeCell ref="A104:H104"/>
    <mergeCell ref="A99:H99"/>
    <mergeCell ref="I99:AP99"/>
    <mergeCell ref="AQ99:AW108"/>
    <mergeCell ref="AX99:BH108"/>
    <mergeCell ref="BI99:BU108"/>
    <mergeCell ref="BV99:CH108"/>
    <mergeCell ref="I104:AP104"/>
    <mergeCell ref="A105:H105"/>
    <mergeCell ref="I105:AP105"/>
    <mergeCell ref="A106:H106"/>
    <mergeCell ref="AX97:BH98"/>
    <mergeCell ref="BI97:BU98"/>
    <mergeCell ref="BV97:CH98"/>
    <mergeCell ref="CI97:CU98"/>
    <mergeCell ref="A98:H98"/>
    <mergeCell ref="I98:AP98"/>
    <mergeCell ref="A96:H96"/>
    <mergeCell ref="I96:AP96"/>
    <mergeCell ref="A97:H97"/>
    <mergeCell ref="I97:AP97"/>
    <mergeCell ref="AQ97:AW98"/>
    <mergeCell ref="AQ92:AW96"/>
    <mergeCell ref="AX92:BH96"/>
    <mergeCell ref="BI92:BU96"/>
    <mergeCell ref="BV92:CH96"/>
    <mergeCell ref="CI92:CU96"/>
    <mergeCell ref="A93:H93"/>
    <mergeCell ref="I93:AP93"/>
    <mergeCell ref="A94:H94"/>
    <mergeCell ref="I94:AP94"/>
    <mergeCell ref="A95:H95"/>
    <mergeCell ref="I95:AP95"/>
    <mergeCell ref="A90:H90"/>
    <mergeCell ref="I90:AP90"/>
    <mergeCell ref="A91:H91"/>
    <mergeCell ref="I91:AP91"/>
    <mergeCell ref="A92:H92"/>
    <mergeCell ref="I92:AP92"/>
    <mergeCell ref="CI87:CU87"/>
    <mergeCell ref="A88:H88"/>
    <mergeCell ref="I88:AP88"/>
    <mergeCell ref="AQ88:AW91"/>
    <mergeCell ref="AX88:BH91"/>
    <mergeCell ref="BI88:BU91"/>
    <mergeCell ref="BV88:CH91"/>
    <mergeCell ref="CI88:CU91"/>
    <mergeCell ref="A89:H89"/>
    <mergeCell ref="I89:AP89"/>
    <mergeCell ref="A87:H87"/>
    <mergeCell ref="I87:AP87"/>
    <mergeCell ref="AQ87:AW87"/>
    <mergeCell ref="AX87:BH87"/>
    <mergeCell ref="BI87:BU87"/>
    <mergeCell ref="BV87:CH87"/>
    <mergeCell ref="BV82:CH86"/>
    <mergeCell ref="CI82:CU86"/>
    <mergeCell ref="A83:H83"/>
    <mergeCell ref="I83:AP83"/>
    <mergeCell ref="A84:H84"/>
    <mergeCell ref="I84:AP84"/>
    <mergeCell ref="A85:H85"/>
    <mergeCell ref="I85:AP85"/>
    <mergeCell ref="A86:H86"/>
    <mergeCell ref="I86:AP86"/>
    <mergeCell ref="A82:H82"/>
    <mergeCell ref="I82:AP82"/>
    <mergeCell ref="AQ82:AW86"/>
    <mergeCell ref="AX82:BH86"/>
    <mergeCell ref="BI82:BU86"/>
    <mergeCell ref="AQ78:AW81"/>
    <mergeCell ref="AX78:BH81"/>
    <mergeCell ref="BI78:BU81"/>
    <mergeCell ref="BV78:CH81"/>
    <mergeCell ref="CI78:CU81"/>
    <mergeCell ref="A79:H79"/>
    <mergeCell ref="I79:AP79"/>
    <mergeCell ref="A80:H80"/>
    <mergeCell ref="I80:AP80"/>
    <mergeCell ref="A81:H81"/>
    <mergeCell ref="I81:AP81"/>
    <mergeCell ref="I75:AP75"/>
    <mergeCell ref="A76:H76"/>
    <mergeCell ref="I76:AP76"/>
    <mergeCell ref="A77:H77"/>
    <mergeCell ref="I77:AP77"/>
    <mergeCell ref="A78:H78"/>
    <mergeCell ref="I78:AP78"/>
    <mergeCell ref="CI68:CU77"/>
    <mergeCell ref="A69:H69"/>
    <mergeCell ref="I69:AP69"/>
    <mergeCell ref="A70:H70"/>
    <mergeCell ref="I70:AP70"/>
    <mergeCell ref="A71:H71"/>
    <mergeCell ref="I71:AP71"/>
    <mergeCell ref="A72:H72"/>
    <mergeCell ref="I72:AP72"/>
    <mergeCell ref="A73:H73"/>
    <mergeCell ref="A68:H68"/>
    <mergeCell ref="I68:AP68"/>
    <mergeCell ref="AQ68:AW77"/>
    <mergeCell ref="AX68:BH77"/>
    <mergeCell ref="BI68:BU77"/>
    <mergeCell ref="BV68:CH77"/>
    <mergeCell ref="I73:AP73"/>
    <mergeCell ref="A74:H74"/>
    <mergeCell ref="I74:AP74"/>
    <mergeCell ref="A75:H75"/>
    <mergeCell ref="CI66:CU66"/>
    <mergeCell ref="A67:H67"/>
    <mergeCell ref="I67:AP67"/>
    <mergeCell ref="AQ67:AW67"/>
    <mergeCell ref="AX67:BH67"/>
    <mergeCell ref="BI67:BU67"/>
    <mergeCell ref="BV67:CH67"/>
    <mergeCell ref="CI67:CU67"/>
    <mergeCell ref="A66:H66"/>
    <mergeCell ref="I66:AP66"/>
    <mergeCell ref="AQ66:AW66"/>
    <mergeCell ref="AX66:BH66"/>
    <mergeCell ref="BI66:BU66"/>
    <mergeCell ref="BV66:CH66"/>
    <mergeCell ref="BI62:BU65"/>
    <mergeCell ref="BV62:CH65"/>
    <mergeCell ref="CI62:CU65"/>
    <mergeCell ref="A63:H63"/>
    <mergeCell ref="I63:AP63"/>
    <mergeCell ref="A64:H64"/>
    <mergeCell ref="I64:AP64"/>
    <mergeCell ref="A65:H65"/>
    <mergeCell ref="I65:AP65"/>
    <mergeCell ref="A61:H61"/>
    <mergeCell ref="I61:AP61"/>
    <mergeCell ref="A62:H62"/>
    <mergeCell ref="I62:AP62"/>
    <mergeCell ref="AQ62:AW65"/>
    <mergeCell ref="AX62:BH65"/>
    <mergeCell ref="I57:AP57"/>
    <mergeCell ref="A58:H58"/>
    <mergeCell ref="I58:AP58"/>
    <mergeCell ref="A59:H59"/>
    <mergeCell ref="I59:AP59"/>
    <mergeCell ref="A60:H60"/>
    <mergeCell ref="I60:AP60"/>
    <mergeCell ref="CI52:CU61"/>
    <mergeCell ref="A53:H53"/>
    <mergeCell ref="I53:AP53"/>
    <mergeCell ref="A54:H54"/>
    <mergeCell ref="I54:AP54"/>
    <mergeCell ref="A55:H55"/>
    <mergeCell ref="I55:AP55"/>
    <mergeCell ref="A56:H56"/>
    <mergeCell ref="I56:AP56"/>
    <mergeCell ref="A57:H57"/>
    <mergeCell ref="BV50:CH51"/>
    <mergeCell ref="CI50:CU51"/>
    <mergeCell ref="A51:H51"/>
    <mergeCell ref="I51:AP51"/>
    <mergeCell ref="A52:H52"/>
    <mergeCell ref="I52:AP52"/>
    <mergeCell ref="AQ52:AW61"/>
    <mergeCell ref="AX52:BH61"/>
    <mergeCell ref="BI52:BU61"/>
    <mergeCell ref="BV52:CH61"/>
    <mergeCell ref="AQ49:AW49"/>
    <mergeCell ref="AX49:BH49"/>
    <mergeCell ref="BI49:BU49"/>
    <mergeCell ref="BV49:CH49"/>
    <mergeCell ref="CI49:CU49"/>
    <mergeCell ref="A50:H50"/>
    <mergeCell ref="I50:AP50"/>
    <mergeCell ref="AQ50:AW51"/>
    <mergeCell ref="AX50:BH51"/>
    <mergeCell ref="BI50:BU51"/>
    <mergeCell ref="A47:H47"/>
    <mergeCell ref="I47:AP47"/>
    <mergeCell ref="A48:H48"/>
    <mergeCell ref="I48:AP48"/>
    <mergeCell ref="A49:H49"/>
    <mergeCell ref="I49:AP49"/>
    <mergeCell ref="CI44:CU44"/>
    <mergeCell ref="A45:H45"/>
    <mergeCell ref="I45:AP45"/>
    <mergeCell ref="AQ45:AW48"/>
    <mergeCell ref="AX45:BH48"/>
    <mergeCell ref="BI45:BU48"/>
    <mergeCell ref="BV45:CH48"/>
    <mergeCell ref="CI45:CU48"/>
    <mergeCell ref="A46:H46"/>
    <mergeCell ref="I46:AP46"/>
    <mergeCell ref="A44:H44"/>
    <mergeCell ref="I44:AP44"/>
    <mergeCell ref="AQ44:AW44"/>
    <mergeCell ref="AX44:BH44"/>
    <mergeCell ref="BI44:BU44"/>
    <mergeCell ref="BV44:CH44"/>
    <mergeCell ref="CI41:CU42"/>
    <mergeCell ref="A42:H42"/>
    <mergeCell ref="I42:AP42"/>
    <mergeCell ref="A43:H43"/>
    <mergeCell ref="I43:AP43"/>
    <mergeCell ref="AQ43:AW43"/>
    <mergeCell ref="AX43:BH43"/>
    <mergeCell ref="BI43:BU43"/>
    <mergeCell ref="BV43:CH43"/>
    <mergeCell ref="CI43:CU43"/>
    <mergeCell ref="A41:H41"/>
    <mergeCell ref="I41:AP41"/>
    <mergeCell ref="AQ41:AW42"/>
    <mergeCell ref="AX41:BH42"/>
    <mergeCell ref="BI41:BU42"/>
    <mergeCell ref="BV41:CH42"/>
    <mergeCell ref="AQ39:AW40"/>
    <mergeCell ref="AX39:BH40"/>
    <mergeCell ref="BI39:BU40"/>
    <mergeCell ref="BV39:CH40"/>
    <mergeCell ref="CI39:CU40"/>
    <mergeCell ref="A40:H40"/>
    <mergeCell ref="I40:AP40"/>
    <mergeCell ref="A37:H37"/>
    <mergeCell ref="I37:AP37"/>
    <mergeCell ref="A38:H38"/>
    <mergeCell ref="I38:AP38"/>
    <mergeCell ref="A39:H39"/>
    <mergeCell ref="I39:AP39"/>
    <mergeCell ref="BV32:CH38"/>
    <mergeCell ref="CI32:CU38"/>
    <mergeCell ref="A33:H33"/>
    <mergeCell ref="I33:AP33"/>
    <mergeCell ref="A34:H34"/>
    <mergeCell ref="I34:AP34"/>
    <mergeCell ref="A35:H35"/>
    <mergeCell ref="I35:AP35"/>
    <mergeCell ref="A36:H36"/>
    <mergeCell ref="I36:AP36"/>
    <mergeCell ref="BI30:BU31"/>
    <mergeCell ref="BV30:CH31"/>
    <mergeCell ref="CI30:CU31"/>
    <mergeCell ref="A31:H31"/>
    <mergeCell ref="I31:AP31"/>
    <mergeCell ref="A32:H32"/>
    <mergeCell ref="I32:AP32"/>
    <mergeCell ref="AQ32:AW38"/>
    <mergeCell ref="AX32:BH38"/>
    <mergeCell ref="BI32:BU38"/>
    <mergeCell ref="A29:H29"/>
    <mergeCell ref="I29:AP29"/>
    <mergeCell ref="A30:H30"/>
    <mergeCell ref="I30:AP30"/>
    <mergeCell ref="AQ30:AW31"/>
    <mergeCell ref="AX30:BH31"/>
    <mergeCell ref="CI26:CU27"/>
    <mergeCell ref="A27:H27"/>
    <mergeCell ref="I27:AP27"/>
    <mergeCell ref="A28:H28"/>
    <mergeCell ref="I28:AP28"/>
    <mergeCell ref="AQ28:AW29"/>
    <mergeCell ref="AX28:BH29"/>
    <mergeCell ref="BI28:BU29"/>
    <mergeCell ref="BV28:CH29"/>
    <mergeCell ref="CI28:CU29"/>
    <mergeCell ref="A26:H26"/>
    <mergeCell ref="I26:AP26"/>
    <mergeCell ref="AQ26:AW27"/>
    <mergeCell ref="AX26:BH27"/>
    <mergeCell ref="BI26:BU27"/>
    <mergeCell ref="BV26:CH27"/>
    <mergeCell ref="CI24:CU24"/>
    <mergeCell ref="A25:H25"/>
    <mergeCell ref="I25:AP25"/>
    <mergeCell ref="AQ25:AW25"/>
    <mergeCell ref="AX25:BH25"/>
    <mergeCell ref="BI25:BU25"/>
    <mergeCell ref="BV25:CH25"/>
    <mergeCell ref="CI25:CU25"/>
    <mergeCell ref="A24:H24"/>
    <mergeCell ref="I24:AP24"/>
    <mergeCell ref="AQ24:AW24"/>
    <mergeCell ref="AX24:BH24"/>
    <mergeCell ref="BI24:BU24"/>
    <mergeCell ref="BV24:CH24"/>
    <mergeCell ref="I23:AP23"/>
    <mergeCell ref="AQ23:AW23"/>
    <mergeCell ref="AX23:BH23"/>
    <mergeCell ref="BI23:BU23"/>
    <mergeCell ref="BV23:CH23"/>
    <mergeCell ref="CI23:CU23"/>
    <mergeCell ref="I22:AP22"/>
    <mergeCell ref="AQ22:AW22"/>
    <mergeCell ref="AX22:BH22"/>
    <mergeCell ref="BI22:BU22"/>
    <mergeCell ref="BV22:CH22"/>
    <mergeCell ref="CI22:CU22"/>
    <mergeCell ref="I21:AP21"/>
    <mergeCell ref="AQ21:AW21"/>
    <mergeCell ref="AX21:BH21"/>
    <mergeCell ref="BI21:BU21"/>
    <mergeCell ref="BV21:CH21"/>
    <mergeCell ref="CI21:CU21"/>
    <mergeCell ref="I20:AP20"/>
    <mergeCell ref="AQ20:AW20"/>
    <mergeCell ref="AX20:BH20"/>
    <mergeCell ref="BI20:BU20"/>
    <mergeCell ref="BV20:CH20"/>
    <mergeCell ref="CI20:CU20"/>
    <mergeCell ref="I19:AP19"/>
    <mergeCell ref="AQ19:AW19"/>
    <mergeCell ref="AX19:BH19"/>
    <mergeCell ref="BI19:BU19"/>
    <mergeCell ref="BV19:CH19"/>
    <mergeCell ref="CI19:CU19"/>
    <mergeCell ref="I18:AP18"/>
    <mergeCell ref="AQ18:AW18"/>
    <mergeCell ref="AX18:BH18"/>
    <mergeCell ref="BI18:BU18"/>
    <mergeCell ref="BV18:CH18"/>
    <mergeCell ref="CI18:CU18"/>
    <mergeCell ref="CI16:CU16"/>
    <mergeCell ref="I17:AP17"/>
    <mergeCell ref="AQ17:AW17"/>
    <mergeCell ref="AX17:BH17"/>
    <mergeCell ref="BI17:BU17"/>
    <mergeCell ref="BV17:CH17"/>
    <mergeCell ref="CI17:CU17"/>
    <mergeCell ref="AQ15:AW15"/>
    <mergeCell ref="AX15:BH15"/>
    <mergeCell ref="BI15:BU15"/>
    <mergeCell ref="BV15:CH15"/>
    <mergeCell ref="CI15:CU15"/>
    <mergeCell ref="I16:AP16"/>
    <mergeCell ref="AQ16:AW16"/>
    <mergeCell ref="AX16:BH16"/>
    <mergeCell ref="BI16:BU16"/>
    <mergeCell ref="BV16:CH16"/>
    <mergeCell ref="A114:H114"/>
    <mergeCell ref="I112:AP112"/>
    <mergeCell ref="I113:AP113"/>
    <mergeCell ref="I114:AP114"/>
    <mergeCell ref="AX113:BH113"/>
    <mergeCell ref="A9:CU11"/>
    <mergeCell ref="P12:CD12"/>
    <mergeCell ref="Q13:CD13"/>
    <mergeCell ref="A15:H23"/>
    <mergeCell ref="I15:AP15"/>
    <mergeCell ref="AQ113:AW113"/>
    <mergeCell ref="AX111:BH111"/>
    <mergeCell ref="BI111:BU111"/>
    <mergeCell ref="BV111:CH111"/>
    <mergeCell ref="A112:H112"/>
    <mergeCell ref="A113:H113"/>
    <mergeCell ref="A111:H111"/>
    <mergeCell ref="I111:AP111"/>
    <mergeCell ref="BI112:BU112"/>
    <mergeCell ref="BV112:CH112"/>
    <mergeCell ref="AQ110:AW110"/>
    <mergeCell ref="AX110:BH110"/>
    <mergeCell ref="BI110:BU110"/>
    <mergeCell ref="BV110:CH110"/>
    <mergeCell ref="CI110:CU110"/>
    <mergeCell ref="AQ111:AW111"/>
    <mergeCell ref="A116:H116"/>
    <mergeCell ref="BI113:BU113"/>
    <mergeCell ref="BV113:CH113"/>
    <mergeCell ref="CI113:CU113"/>
    <mergeCell ref="AQ114:AW114"/>
    <mergeCell ref="AX114:BH114"/>
    <mergeCell ref="BI114:BU114"/>
    <mergeCell ref="BV114:CH114"/>
    <mergeCell ref="CI116:CU116"/>
    <mergeCell ref="I115:AP115"/>
    <mergeCell ref="CI109:CU109"/>
    <mergeCell ref="BV109:CH109"/>
    <mergeCell ref="BI109:BU109"/>
    <mergeCell ref="AX109:BH109"/>
    <mergeCell ref="AQ109:AW109"/>
    <mergeCell ref="CI114:CU114"/>
    <mergeCell ref="CI111:CU111"/>
    <mergeCell ref="AQ112:AW112"/>
    <mergeCell ref="AX112:BH112"/>
    <mergeCell ref="CI112:CU112"/>
    <mergeCell ref="CI117:CU117"/>
    <mergeCell ref="AX118:BH118"/>
    <mergeCell ref="BI118:BU118"/>
    <mergeCell ref="BV118:CH118"/>
    <mergeCell ref="CI118:CU118"/>
    <mergeCell ref="CI119:CU119"/>
    <mergeCell ref="I116:AP116"/>
    <mergeCell ref="I117:AP117"/>
    <mergeCell ref="I118:AP118"/>
    <mergeCell ref="I119:AP119"/>
    <mergeCell ref="BV116:CH116"/>
    <mergeCell ref="AQ119:AW119"/>
    <mergeCell ref="AX119:BH119"/>
    <mergeCell ref="BI119:BU119"/>
    <mergeCell ref="BV119:CH119"/>
    <mergeCell ref="BV117:CH117"/>
    <mergeCell ref="A117:H117"/>
    <mergeCell ref="A118:H118"/>
    <mergeCell ref="A119:H119"/>
    <mergeCell ref="AQ116:AW116"/>
    <mergeCell ref="AX116:BH116"/>
    <mergeCell ref="BI116:BU116"/>
    <mergeCell ref="AQ117:AW117"/>
    <mergeCell ref="AX117:BH117"/>
    <mergeCell ref="BI117:BU117"/>
    <mergeCell ref="AQ118:AW1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48"/>
  <sheetViews>
    <sheetView tabSelected="1" zoomScale="70" zoomScaleNormal="70" zoomScalePageLayoutView="0" workbookViewId="0" topLeftCell="A1">
      <pane xSplit="15" ySplit="25" topLeftCell="P131" activePane="bottomRight" state="frozen"/>
      <selection pane="topLeft" activeCell="A1" sqref="A1"/>
      <selection pane="topRight" activeCell="P1" sqref="P1"/>
      <selection pane="bottomLeft" activeCell="A26" sqref="A26"/>
      <selection pane="bottomRight" activeCell="BU149" sqref="BU149"/>
    </sheetView>
  </sheetViews>
  <sheetFormatPr defaultColWidth="1.37890625" defaultRowHeight="12.75"/>
  <cols>
    <col min="1" max="9" width="1.37890625" style="20" customWidth="1"/>
    <col min="10" max="10" width="23.625" style="20" customWidth="1"/>
    <col min="11" max="11" width="25.875" style="20" customWidth="1"/>
    <col min="12" max="12" width="12.375" style="20" customWidth="1"/>
    <col min="13" max="13" width="12.00390625" style="20" customWidth="1"/>
    <col min="14" max="71" width="1.37890625" style="20" customWidth="1"/>
    <col min="72" max="72" width="5.00390625" style="20" customWidth="1"/>
    <col min="73" max="73" width="54.25390625" style="20" customWidth="1"/>
    <col min="74" max="16384" width="1.37890625" style="20" customWidth="1"/>
  </cols>
  <sheetData>
    <row r="1" s="17" customFormat="1" ht="11.25">
      <c r="BT1" s="17" t="s">
        <v>47</v>
      </c>
    </row>
    <row r="2" s="17" customFormat="1" ht="11.25">
      <c r="BT2" s="17" t="s">
        <v>48</v>
      </c>
    </row>
    <row r="3" s="17" customFormat="1" ht="11.25">
      <c r="BT3" s="17" t="s">
        <v>49</v>
      </c>
    </row>
    <row r="4" s="17" customFormat="1" ht="11.25">
      <c r="BT4" s="17" t="s">
        <v>50</v>
      </c>
    </row>
    <row r="5" s="18" customFormat="1" ht="11.25">
      <c r="BT5" s="17" t="s">
        <v>51</v>
      </c>
    </row>
    <row r="6" s="18" customFormat="1" ht="11.25">
      <c r="BT6" s="19" t="s">
        <v>174</v>
      </c>
    </row>
    <row r="9" spans="1:72" s="21" customFormat="1" ht="30" customHeight="1">
      <c r="A9" s="96" t="s">
        <v>175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s="21" customFormat="1" ht="21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s="21" customFormat="1" ht="25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4:55" s="22" customFormat="1" ht="41.25" customHeight="1"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</row>
    <row r="13" spans="14:72" s="22" customFormat="1" ht="10.5"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5" spans="1:72" ht="15.75">
      <c r="A15" s="99" t="s">
        <v>58</v>
      </c>
      <c r="B15" s="100"/>
      <c r="C15" s="100"/>
      <c r="D15" s="100"/>
      <c r="E15" s="100"/>
      <c r="F15" s="100"/>
      <c r="G15" s="100"/>
      <c r="H15" s="101"/>
      <c r="I15" s="99" t="s">
        <v>59</v>
      </c>
      <c r="J15" s="100"/>
      <c r="K15" s="100"/>
      <c r="L15" s="100"/>
      <c r="M15" s="100"/>
      <c r="N15" s="100"/>
      <c r="O15" s="101"/>
      <c r="P15" s="99" t="s">
        <v>60</v>
      </c>
      <c r="Q15" s="100"/>
      <c r="R15" s="100"/>
      <c r="S15" s="100"/>
      <c r="T15" s="100"/>
      <c r="U15" s="100"/>
      <c r="V15" s="101"/>
      <c r="W15" s="99" t="s">
        <v>61</v>
      </c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99" t="s">
        <v>62</v>
      </c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1"/>
      <c r="AU15" s="99" t="s">
        <v>63</v>
      </c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1"/>
      <c r="BH15" s="100" t="s">
        <v>64</v>
      </c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1"/>
    </row>
    <row r="16" spans="1:72" ht="15.75">
      <c r="A16" s="102"/>
      <c r="B16" s="103"/>
      <c r="C16" s="103"/>
      <c r="D16" s="103"/>
      <c r="E16" s="103"/>
      <c r="F16" s="103"/>
      <c r="G16" s="103"/>
      <c r="H16" s="104"/>
      <c r="I16" s="102" t="s">
        <v>65</v>
      </c>
      <c r="J16" s="103"/>
      <c r="K16" s="103"/>
      <c r="L16" s="103"/>
      <c r="M16" s="103"/>
      <c r="N16" s="103"/>
      <c r="O16" s="104"/>
      <c r="P16" s="102" t="s">
        <v>66</v>
      </c>
      <c r="Q16" s="103"/>
      <c r="R16" s="103"/>
      <c r="S16" s="103"/>
      <c r="T16" s="103"/>
      <c r="U16" s="103"/>
      <c r="V16" s="104"/>
      <c r="W16" s="102" t="s">
        <v>67</v>
      </c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2" t="s">
        <v>68</v>
      </c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4"/>
      <c r="AU16" s="102" t="s">
        <v>69</v>
      </c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4"/>
      <c r="BH16" s="103" t="s">
        <v>70</v>
      </c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4"/>
    </row>
    <row r="17" spans="1:72" ht="15.75">
      <c r="A17" s="102"/>
      <c r="B17" s="103"/>
      <c r="C17" s="103"/>
      <c r="D17" s="103"/>
      <c r="E17" s="103"/>
      <c r="F17" s="103"/>
      <c r="G17" s="103"/>
      <c r="H17" s="104"/>
      <c r="I17" s="102" t="s">
        <v>71</v>
      </c>
      <c r="J17" s="103"/>
      <c r="K17" s="103"/>
      <c r="L17" s="103"/>
      <c r="M17" s="103"/>
      <c r="N17" s="103"/>
      <c r="O17" s="104"/>
      <c r="P17" s="102" t="s">
        <v>72</v>
      </c>
      <c r="Q17" s="103"/>
      <c r="R17" s="103"/>
      <c r="S17" s="103"/>
      <c r="T17" s="103"/>
      <c r="U17" s="103"/>
      <c r="V17" s="104"/>
      <c r="W17" s="102" t="s">
        <v>73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  <c r="AH17" s="102" t="s">
        <v>74</v>
      </c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4"/>
      <c r="AU17" s="102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4"/>
      <c r="BH17" s="103" t="s">
        <v>75</v>
      </c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4"/>
    </row>
    <row r="18" spans="1:72" ht="15.75">
      <c r="A18" s="102"/>
      <c r="B18" s="103"/>
      <c r="C18" s="103"/>
      <c r="D18" s="103"/>
      <c r="E18" s="103"/>
      <c r="F18" s="103"/>
      <c r="G18" s="103"/>
      <c r="H18" s="104"/>
      <c r="I18" s="102"/>
      <c r="J18" s="103"/>
      <c r="K18" s="103"/>
      <c r="L18" s="103"/>
      <c r="M18" s="103"/>
      <c r="N18" s="103"/>
      <c r="O18" s="104"/>
      <c r="P18" s="102"/>
      <c r="Q18" s="103"/>
      <c r="R18" s="103"/>
      <c r="S18" s="103"/>
      <c r="T18" s="103"/>
      <c r="U18" s="103"/>
      <c r="V18" s="104"/>
      <c r="W18" s="102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02" t="s">
        <v>177</v>
      </c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4"/>
      <c r="AU18" s="102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4"/>
      <c r="BH18" s="103" t="s">
        <v>77</v>
      </c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</row>
    <row r="19" spans="1:72" ht="15.75">
      <c r="A19" s="102"/>
      <c r="B19" s="103"/>
      <c r="C19" s="103"/>
      <c r="D19" s="103"/>
      <c r="E19" s="103"/>
      <c r="F19" s="103"/>
      <c r="G19" s="103"/>
      <c r="H19" s="104"/>
      <c r="I19" s="102"/>
      <c r="J19" s="103"/>
      <c r="K19" s="103"/>
      <c r="L19" s="103"/>
      <c r="M19" s="103"/>
      <c r="N19" s="103"/>
      <c r="O19" s="104"/>
      <c r="P19" s="102"/>
      <c r="Q19" s="103"/>
      <c r="R19" s="103"/>
      <c r="S19" s="103"/>
      <c r="T19" s="103"/>
      <c r="U19" s="103"/>
      <c r="V19" s="104"/>
      <c r="W19" s="102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102" t="s">
        <v>178</v>
      </c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  <c r="AU19" s="102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4"/>
      <c r="BH19" s="103" t="s">
        <v>78</v>
      </c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</row>
    <row r="20" spans="1:72" ht="15.75">
      <c r="A20" s="102"/>
      <c r="B20" s="103"/>
      <c r="C20" s="103"/>
      <c r="D20" s="103"/>
      <c r="E20" s="103"/>
      <c r="F20" s="103"/>
      <c r="G20" s="103"/>
      <c r="H20" s="104"/>
      <c r="I20" s="102"/>
      <c r="J20" s="103"/>
      <c r="K20" s="103"/>
      <c r="L20" s="103"/>
      <c r="M20" s="103"/>
      <c r="N20" s="103"/>
      <c r="O20" s="104"/>
      <c r="P20" s="102"/>
      <c r="Q20" s="103"/>
      <c r="R20" s="103"/>
      <c r="S20" s="103"/>
      <c r="T20" s="103"/>
      <c r="U20" s="103"/>
      <c r="V20" s="104"/>
      <c r="W20" s="102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102" t="s">
        <v>179</v>
      </c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4"/>
      <c r="AU20" s="102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4"/>
      <c r="BH20" s="103" t="s">
        <v>79</v>
      </c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4"/>
    </row>
    <row r="21" spans="1:72" ht="25.5" customHeight="1">
      <c r="A21" s="102"/>
      <c r="B21" s="103"/>
      <c r="C21" s="103"/>
      <c r="D21" s="103"/>
      <c r="E21" s="103"/>
      <c r="F21" s="103"/>
      <c r="G21" s="103"/>
      <c r="H21" s="104"/>
      <c r="I21" s="102"/>
      <c r="J21" s="103"/>
      <c r="K21" s="103"/>
      <c r="L21" s="103"/>
      <c r="M21" s="103"/>
      <c r="N21" s="103"/>
      <c r="O21" s="104"/>
      <c r="P21" s="102"/>
      <c r="Q21" s="103"/>
      <c r="R21" s="103"/>
      <c r="S21" s="103"/>
      <c r="T21" s="103"/>
      <c r="U21" s="103"/>
      <c r="V21" s="104"/>
      <c r="W21" s="102"/>
      <c r="X21" s="103"/>
      <c r="Y21" s="103"/>
      <c r="Z21" s="103"/>
      <c r="AA21" s="103"/>
      <c r="AB21" s="103"/>
      <c r="AC21" s="103"/>
      <c r="AD21" s="103"/>
      <c r="AE21" s="103"/>
      <c r="AF21" s="103"/>
      <c r="AG21" s="104"/>
      <c r="AH21" s="102" t="s">
        <v>180</v>
      </c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4"/>
      <c r="AU21" s="102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3" t="s">
        <v>80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4"/>
    </row>
    <row r="22" spans="1:72" ht="31.5" customHeight="1">
      <c r="A22" s="102"/>
      <c r="B22" s="103"/>
      <c r="C22" s="103"/>
      <c r="D22" s="103"/>
      <c r="E22" s="103"/>
      <c r="F22" s="103"/>
      <c r="G22" s="103"/>
      <c r="H22" s="104"/>
      <c r="I22" s="102"/>
      <c r="J22" s="103"/>
      <c r="K22" s="103"/>
      <c r="L22" s="103"/>
      <c r="M22" s="103"/>
      <c r="N22" s="103"/>
      <c r="O22" s="104"/>
      <c r="P22" s="102"/>
      <c r="Q22" s="103"/>
      <c r="R22" s="103"/>
      <c r="S22" s="103"/>
      <c r="T22" s="103"/>
      <c r="U22" s="103"/>
      <c r="V22" s="104"/>
      <c r="W22" s="102"/>
      <c r="X22" s="103"/>
      <c r="Y22" s="103"/>
      <c r="Z22" s="103"/>
      <c r="AA22" s="103"/>
      <c r="AB22" s="103"/>
      <c r="AC22" s="103"/>
      <c r="AD22" s="103"/>
      <c r="AE22" s="103"/>
      <c r="AF22" s="103"/>
      <c r="AG22" s="104"/>
      <c r="AH22" s="102" t="s">
        <v>181</v>
      </c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4"/>
      <c r="AU22" s="102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4"/>
      <c r="BH22" s="108" t="s">
        <v>182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</row>
    <row r="23" spans="1:72" ht="15.75">
      <c r="A23" s="105"/>
      <c r="B23" s="106"/>
      <c r="C23" s="106"/>
      <c r="D23" s="106"/>
      <c r="E23" s="106"/>
      <c r="F23" s="106"/>
      <c r="G23" s="106"/>
      <c r="H23" s="107"/>
      <c r="I23" s="102"/>
      <c r="J23" s="103"/>
      <c r="K23" s="103"/>
      <c r="L23" s="103"/>
      <c r="M23" s="103"/>
      <c r="N23" s="103"/>
      <c r="O23" s="104"/>
      <c r="P23" s="102"/>
      <c r="Q23" s="103"/>
      <c r="R23" s="103"/>
      <c r="S23" s="103"/>
      <c r="T23" s="103"/>
      <c r="U23" s="103"/>
      <c r="V23" s="104"/>
      <c r="W23" s="102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  <c r="AH23" s="102" t="s">
        <v>183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4"/>
      <c r="AU23" s="102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4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4"/>
    </row>
    <row r="24" spans="1:72" ht="15.75">
      <c r="A24" s="116">
        <v>1</v>
      </c>
      <c r="B24" s="117"/>
      <c r="C24" s="117"/>
      <c r="D24" s="117"/>
      <c r="E24" s="117"/>
      <c r="F24" s="117"/>
      <c r="G24" s="117"/>
      <c r="H24" s="118"/>
      <c r="I24" s="99">
        <v>2</v>
      </c>
      <c r="J24" s="100"/>
      <c r="K24" s="100"/>
      <c r="L24" s="100"/>
      <c r="M24" s="100"/>
      <c r="N24" s="100"/>
      <c r="O24" s="101"/>
      <c r="P24" s="99">
        <v>3</v>
      </c>
      <c r="Q24" s="100"/>
      <c r="R24" s="100"/>
      <c r="S24" s="100"/>
      <c r="T24" s="100"/>
      <c r="U24" s="100"/>
      <c r="V24" s="101"/>
      <c r="W24" s="99">
        <v>4</v>
      </c>
      <c r="X24" s="100"/>
      <c r="Y24" s="100"/>
      <c r="Z24" s="100"/>
      <c r="AA24" s="100"/>
      <c r="AB24" s="100"/>
      <c r="AC24" s="100"/>
      <c r="AD24" s="100"/>
      <c r="AE24" s="100"/>
      <c r="AF24" s="100"/>
      <c r="AG24" s="101"/>
      <c r="AH24" s="99">
        <v>5</v>
      </c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1"/>
      <c r="AU24" s="99">
        <v>6</v>
      </c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1"/>
      <c r="BH24" s="100">
        <v>7</v>
      </c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1"/>
    </row>
    <row r="25" spans="1:72" ht="15.75">
      <c r="A25" s="110" t="s">
        <v>3</v>
      </c>
      <c r="B25" s="111"/>
      <c r="C25" s="111"/>
      <c r="D25" s="111"/>
      <c r="E25" s="111"/>
      <c r="F25" s="111"/>
      <c r="G25" s="111"/>
      <c r="H25" s="112"/>
      <c r="I25" s="113" t="s">
        <v>82</v>
      </c>
      <c r="J25" s="114"/>
      <c r="K25" s="114"/>
      <c r="L25" s="114"/>
      <c r="M25" s="114"/>
      <c r="N25" s="114"/>
      <c r="O25" s="115"/>
      <c r="P25" s="110" t="s">
        <v>142</v>
      </c>
      <c r="Q25" s="111"/>
      <c r="R25" s="111"/>
      <c r="S25" s="111"/>
      <c r="T25" s="111"/>
      <c r="U25" s="111"/>
      <c r="V25" s="112"/>
      <c r="W25" s="110" t="s">
        <v>142</v>
      </c>
      <c r="X25" s="111"/>
      <c r="Y25" s="111"/>
      <c r="Z25" s="111"/>
      <c r="AA25" s="111"/>
      <c r="AB25" s="111"/>
      <c r="AC25" s="111"/>
      <c r="AD25" s="111"/>
      <c r="AE25" s="111"/>
      <c r="AF25" s="111"/>
      <c r="AG25" s="112"/>
      <c r="AH25" s="110" t="s">
        <v>142</v>
      </c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2"/>
      <c r="AU25" s="110" t="s">
        <v>142</v>
      </c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2"/>
      <c r="BH25" s="111" t="s">
        <v>142</v>
      </c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2"/>
    </row>
    <row r="26" spans="1:72" ht="15.75">
      <c r="A26" s="119" t="s">
        <v>84</v>
      </c>
      <c r="B26" s="120"/>
      <c r="C26" s="120"/>
      <c r="D26" s="120"/>
      <c r="E26" s="120"/>
      <c r="F26" s="120"/>
      <c r="G26" s="120"/>
      <c r="H26" s="121"/>
      <c r="I26" s="122" t="s">
        <v>85</v>
      </c>
      <c r="J26" s="123"/>
      <c r="K26" s="123"/>
      <c r="L26" s="123"/>
      <c r="M26" s="123"/>
      <c r="N26" s="123"/>
      <c r="O26" s="124"/>
      <c r="P26" s="125" t="s">
        <v>142</v>
      </c>
      <c r="Q26" s="126"/>
      <c r="R26" s="126"/>
      <c r="S26" s="126"/>
      <c r="T26" s="126"/>
      <c r="U26" s="126"/>
      <c r="V26" s="127"/>
      <c r="W26" s="125" t="s">
        <v>142</v>
      </c>
      <c r="X26" s="126"/>
      <c r="Y26" s="126"/>
      <c r="Z26" s="126"/>
      <c r="AA26" s="126"/>
      <c r="AB26" s="126"/>
      <c r="AC26" s="126"/>
      <c r="AD26" s="126"/>
      <c r="AE26" s="126"/>
      <c r="AF26" s="126"/>
      <c r="AG26" s="127"/>
      <c r="AH26" s="125" t="s">
        <v>142</v>
      </c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7"/>
      <c r="AU26" s="125" t="s">
        <v>142</v>
      </c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7"/>
      <c r="BH26" s="125" t="s">
        <v>142</v>
      </c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7"/>
    </row>
    <row r="27" spans="1:72" ht="15.75">
      <c r="A27" s="128"/>
      <c r="B27" s="129"/>
      <c r="C27" s="129"/>
      <c r="D27" s="129"/>
      <c r="E27" s="129"/>
      <c r="F27" s="129"/>
      <c r="G27" s="129"/>
      <c r="H27" s="130"/>
      <c r="I27" s="131" t="s">
        <v>86</v>
      </c>
      <c r="J27" s="132"/>
      <c r="K27" s="132"/>
      <c r="L27" s="132"/>
      <c r="M27" s="132"/>
      <c r="N27" s="132"/>
      <c r="O27" s="133"/>
      <c r="P27" s="128"/>
      <c r="Q27" s="129"/>
      <c r="R27" s="129"/>
      <c r="S27" s="129"/>
      <c r="T27" s="129"/>
      <c r="U27" s="129"/>
      <c r="V27" s="130"/>
      <c r="W27" s="128"/>
      <c r="X27" s="129"/>
      <c r="Y27" s="129"/>
      <c r="Z27" s="129"/>
      <c r="AA27" s="129"/>
      <c r="AB27" s="129"/>
      <c r="AC27" s="129"/>
      <c r="AD27" s="129"/>
      <c r="AE27" s="129"/>
      <c r="AF27" s="129"/>
      <c r="AG27" s="130"/>
      <c r="AH27" s="128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30"/>
      <c r="AU27" s="128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128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30"/>
    </row>
    <row r="28" spans="1:72" ht="15.75">
      <c r="A28" s="125" t="s">
        <v>87</v>
      </c>
      <c r="B28" s="126"/>
      <c r="C28" s="126"/>
      <c r="D28" s="126"/>
      <c r="E28" s="126"/>
      <c r="F28" s="126"/>
      <c r="G28" s="126"/>
      <c r="H28" s="127"/>
      <c r="I28" s="134" t="s">
        <v>88</v>
      </c>
      <c r="J28" s="135"/>
      <c r="K28" s="135"/>
      <c r="L28" s="135"/>
      <c r="M28" s="135"/>
      <c r="N28" s="135"/>
      <c r="O28" s="136"/>
      <c r="P28" s="125" t="s">
        <v>142</v>
      </c>
      <c r="Q28" s="126"/>
      <c r="R28" s="126"/>
      <c r="S28" s="126"/>
      <c r="T28" s="126"/>
      <c r="U28" s="126"/>
      <c r="V28" s="127"/>
      <c r="W28" s="125" t="s">
        <v>142</v>
      </c>
      <c r="X28" s="126"/>
      <c r="Y28" s="126"/>
      <c r="Z28" s="126"/>
      <c r="AA28" s="126"/>
      <c r="AB28" s="126"/>
      <c r="AC28" s="126"/>
      <c r="AD28" s="126"/>
      <c r="AE28" s="126"/>
      <c r="AF28" s="126"/>
      <c r="AG28" s="127"/>
      <c r="AH28" s="125" t="s">
        <v>142</v>
      </c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7"/>
      <c r="AU28" s="125" t="s">
        <v>142</v>
      </c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7"/>
      <c r="BH28" s="125" t="s">
        <v>142</v>
      </c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7"/>
    </row>
    <row r="29" spans="1:72" ht="15.75">
      <c r="A29" s="128"/>
      <c r="B29" s="129"/>
      <c r="C29" s="129"/>
      <c r="D29" s="129"/>
      <c r="E29" s="129"/>
      <c r="F29" s="129"/>
      <c r="G29" s="129"/>
      <c r="H29" s="130"/>
      <c r="I29" s="131" t="s">
        <v>89</v>
      </c>
      <c r="J29" s="132"/>
      <c r="K29" s="132"/>
      <c r="L29" s="132"/>
      <c r="M29" s="132"/>
      <c r="N29" s="132"/>
      <c r="O29" s="133"/>
      <c r="P29" s="128"/>
      <c r="Q29" s="129"/>
      <c r="R29" s="129"/>
      <c r="S29" s="129"/>
      <c r="T29" s="129"/>
      <c r="U29" s="129"/>
      <c r="V29" s="130"/>
      <c r="W29" s="128"/>
      <c r="X29" s="129"/>
      <c r="Y29" s="129"/>
      <c r="Z29" s="129"/>
      <c r="AA29" s="129"/>
      <c r="AB29" s="129"/>
      <c r="AC29" s="129"/>
      <c r="AD29" s="129"/>
      <c r="AE29" s="129"/>
      <c r="AF29" s="129"/>
      <c r="AG29" s="130"/>
      <c r="AH29" s="128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30"/>
      <c r="AU29" s="128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30"/>
      <c r="BH29" s="128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30"/>
    </row>
    <row r="30" spans="1:72" ht="15.75">
      <c r="A30" s="125" t="s">
        <v>90</v>
      </c>
      <c r="B30" s="126"/>
      <c r="C30" s="126"/>
      <c r="D30" s="126"/>
      <c r="E30" s="126"/>
      <c r="F30" s="126"/>
      <c r="G30" s="126"/>
      <c r="H30" s="127"/>
      <c r="I30" s="134" t="s">
        <v>91</v>
      </c>
      <c r="J30" s="135"/>
      <c r="K30" s="135"/>
      <c r="L30" s="135"/>
      <c r="M30" s="135"/>
      <c r="N30" s="135"/>
      <c r="O30" s="136"/>
      <c r="P30" s="125" t="s">
        <v>142</v>
      </c>
      <c r="Q30" s="126"/>
      <c r="R30" s="126"/>
      <c r="S30" s="126"/>
      <c r="T30" s="126"/>
      <c r="U30" s="126"/>
      <c r="V30" s="127"/>
      <c r="W30" s="125" t="s">
        <v>142</v>
      </c>
      <c r="X30" s="126"/>
      <c r="Y30" s="126"/>
      <c r="Z30" s="126"/>
      <c r="AA30" s="126"/>
      <c r="AB30" s="126"/>
      <c r="AC30" s="126"/>
      <c r="AD30" s="126"/>
      <c r="AE30" s="126"/>
      <c r="AF30" s="126"/>
      <c r="AG30" s="127"/>
      <c r="AH30" s="125" t="s">
        <v>142</v>
      </c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7"/>
      <c r="AU30" s="125" t="s">
        <v>142</v>
      </c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7"/>
      <c r="BH30" s="125" t="s">
        <v>142</v>
      </c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7"/>
    </row>
    <row r="31" spans="1:72" ht="15.75">
      <c r="A31" s="128"/>
      <c r="B31" s="129"/>
      <c r="C31" s="129"/>
      <c r="D31" s="129"/>
      <c r="E31" s="129"/>
      <c r="F31" s="129"/>
      <c r="G31" s="129"/>
      <c r="H31" s="130"/>
      <c r="I31" s="131" t="s">
        <v>92</v>
      </c>
      <c r="J31" s="132"/>
      <c r="K31" s="132"/>
      <c r="L31" s="132"/>
      <c r="M31" s="132"/>
      <c r="N31" s="132"/>
      <c r="O31" s="133"/>
      <c r="P31" s="128"/>
      <c r="Q31" s="129"/>
      <c r="R31" s="129"/>
      <c r="S31" s="129"/>
      <c r="T31" s="129"/>
      <c r="U31" s="129"/>
      <c r="V31" s="130"/>
      <c r="W31" s="128"/>
      <c r="X31" s="129"/>
      <c r="Y31" s="129"/>
      <c r="Z31" s="129"/>
      <c r="AA31" s="129"/>
      <c r="AB31" s="129"/>
      <c r="AC31" s="129"/>
      <c r="AD31" s="129"/>
      <c r="AE31" s="129"/>
      <c r="AF31" s="129"/>
      <c r="AG31" s="130"/>
      <c r="AH31" s="128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30"/>
      <c r="AU31" s="128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  <c r="BH31" s="128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30"/>
    </row>
    <row r="32" spans="1:72" ht="15.75">
      <c r="A32" s="125" t="s">
        <v>93</v>
      </c>
      <c r="B32" s="126"/>
      <c r="C32" s="126"/>
      <c r="D32" s="126"/>
      <c r="E32" s="126"/>
      <c r="F32" s="126"/>
      <c r="G32" s="126"/>
      <c r="H32" s="127"/>
      <c r="I32" s="134" t="s">
        <v>94</v>
      </c>
      <c r="J32" s="135"/>
      <c r="K32" s="135"/>
      <c r="L32" s="135"/>
      <c r="M32" s="135"/>
      <c r="N32" s="135"/>
      <c r="O32" s="136"/>
      <c r="P32" s="134"/>
      <c r="Q32" s="135"/>
      <c r="R32" s="135"/>
      <c r="S32" s="135"/>
      <c r="T32" s="135"/>
      <c r="U32" s="135"/>
      <c r="V32" s="136"/>
      <c r="W32" s="137"/>
      <c r="X32" s="138"/>
      <c r="Y32" s="138"/>
      <c r="Z32" s="138"/>
      <c r="AA32" s="138"/>
      <c r="AB32" s="138"/>
      <c r="AC32" s="138"/>
      <c r="AD32" s="138"/>
      <c r="AE32" s="138"/>
      <c r="AF32" s="138"/>
      <c r="AG32" s="139"/>
      <c r="AH32" s="137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9"/>
      <c r="AU32" s="137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9"/>
      <c r="BH32" s="137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9"/>
    </row>
    <row r="33" spans="1:72" ht="15.75">
      <c r="A33" s="119"/>
      <c r="B33" s="120"/>
      <c r="C33" s="120"/>
      <c r="D33" s="120"/>
      <c r="E33" s="120"/>
      <c r="F33" s="120"/>
      <c r="G33" s="120"/>
      <c r="H33" s="121"/>
      <c r="I33" s="122" t="s">
        <v>95</v>
      </c>
      <c r="J33" s="123"/>
      <c r="K33" s="123"/>
      <c r="L33" s="123"/>
      <c r="M33" s="123"/>
      <c r="N33" s="123"/>
      <c r="O33" s="124"/>
      <c r="P33" s="122"/>
      <c r="Q33" s="123"/>
      <c r="R33" s="123"/>
      <c r="S33" s="123"/>
      <c r="T33" s="123"/>
      <c r="U33" s="123"/>
      <c r="V33" s="124"/>
      <c r="W33" s="140"/>
      <c r="X33" s="141"/>
      <c r="Y33" s="141"/>
      <c r="Z33" s="141"/>
      <c r="AA33" s="141"/>
      <c r="AB33" s="141"/>
      <c r="AC33" s="141"/>
      <c r="AD33" s="141"/>
      <c r="AE33" s="141"/>
      <c r="AF33" s="141"/>
      <c r="AG33" s="142"/>
      <c r="AH33" s="140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2"/>
      <c r="AU33" s="140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2"/>
      <c r="BH33" s="140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2"/>
    </row>
    <row r="34" spans="1:72" ht="15.75">
      <c r="A34" s="119"/>
      <c r="B34" s="120"/>
      <c r="C34" s="120"/>
      <c r="D34" s="120"/>
      <c r="E34" s="120"/>
      <c r="F34" s="120"/>
      <c r="G34" s="120"/>
      <c r="H34" s="121"/>
      <c r="I34" s="122" t="s">
        <v>96</v>
      </c>
      <c r="J34" s="123"/>
      <c r="K34" s="123"/>
      <c r="L34" s="123"/>
      <c r="M34" s="123"/>
      <c r="N34" s="123"/>
      <c r="O34" s="124"/>
      <c r="P34" s="122"/>
      <c r="Q34" s="123"/>
      <c r="R34" s="123"/>
      <c r="S34" s="123"/>
      <c r="T34" s="123"/>
      <c r="U34" s="123"/>
      <c r="V34" s="124"/>
      <c r="W34" s="140"/>
      <c r="X34" s="141"/>
      <c r="Y34" s="141"/>
      <c r="Z34" s="141"/>
      <c r="AA34" s="141"/>
      <c r="AB34" s="141"/>
      <c r="AC34" s="141"/>
      <c r="AD34" s="141"/>
      <c r="AE34" s="141"/>
      <c r="AF34" s="141"/>
      <c r="AG34" s="142"/>
      <c r="AH34" s="140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2"/>
      <c r="AU34" s="140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  <c r="BH34" s="140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2"/>
    </row>
    <row r="35" spans="1:72" ht="15.75">
      <c r="A35" s="119"/>
      <c r="B35" s="120"/>
      <c r="C35" s="120"/>
      <c r="D35" s="120"/>
      <c r="E35" s="120"/>
      <c r="F35" s="120"/>
      <c r="G35" s="120"/>
      <c r="H35" s="121"/>
      <c r="I35" s="122" t="s">
        <v>97</v>
      </c>
      <c r="J35" s="123"/>
      <c r="K35" s="123"/>
      <c r="L35" s="123"/>
      <c r="M35" s="123"/>
      <c r="N35" s="123"/>
      <c r="O35" s="124"/>
      <c r="P35" s="122"/>
      <c r="Q35" s="123"/>
      <c r="R35" s="123"/>
      <c r="S35" s="123"/>
      <c r="T35" s="123"/>
      <c r="U35" s="123"/>
      <c r="V35" s="124"/>
      <c r="W35" s="140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140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2"/>
      <c r="AU35" s="140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2"/>
      <c r="BH35" s="140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2"/>
    </row>
    <row r="36" spans="1:72" ht="15.75">
      <c r="A36" s="119"/>
      <c r="B36" s="120"/>
      <c r="C36" s="120"/>
      <c r="D36" s="120"/>
      <c r="E36" s="120"/>
      <c r="F36" s="120"/>
      <c r="G36" s="120"/>
      <c r="H36" s="121"/>
      <c r="I36" s="122" t="s">
        <v>98</v>
      </c>
      <c r="J36" s="123"/>
      <c r="K36" s="123"/>
      <c r="L36" s="123"/>
      <c r="M36" s="123"/>
      <c r="N36" s="123"/>
      <c r="O36" s="124"/>
      <c r="P36" s="122"/>
      <c r="Q36" s="123"/>
      <c r="R36" s="123"/>
      <c r="S36" s="123"/>
      <c r="T36" s="123"/>
      <c r="U36" s="123"/>
      <c r="V36" s="124"/>
      <c r="W36" s="140"/>
      <c r="X36" s="141"/>
      <c r="Y36" s="141"/>
      <c r="Z36" s="141"/>
      <c r="AA36" s="141"/>
      <c r="AB36" s="141"/>
      <c r="AC36" s="141"/>
      <c r="AD36" s="141"/>
      <c r="AE36" s="141"/>
      <c r="AF36" s="141"/>
      <c r="AG36" s="142"/>
      <c r="AH36" s="140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2"/>
      <c r="AU36" s="140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2"/>
      <c r="BH36" s="140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2"/>
    </row>
    <row r="37" spans="1:72" ht="15.75">
      <c r="A37" s="119"/>
      <c r="B37" s="120"/>
      <c r="C37" s="120"/>
      <c r="D37" s="120"/>
      <c r="E37" s="120"/>
      <c r="F37" s="120"/>
      <c r="G37" s="120"/>
      <c r="H37" s="121"/>
      <c r="I37" s="122" t="s">
        <v>99</v>
      </c>
      <c r="J37" s="123"/>
      <c r="K37" s="123"/>
      <c r="L37" s="123"/>
      <c r="M37" s="123"/>
      <c r="N37" s="123"/>
      <c r="O37" s="124"/>
      <c r="P37" s="122"/>
      <c r="Q37" s="123"/>
      <c r="R37" s="123"/>
      <c r="S37" s="123"/>
      <c r="T37" s="123"/>
      <c r="U37" s="123"/>
      <c r="V37" s="124"/>
      <c r="W37" s="140"/>
      <c r="X37" s="141"/>
      <c r="Y37" s="141"/>
      <c r="Z37" s="141"/>
      <c r="AA37" s="141"/>
      <c r="AB37" s="141"/>
      <c r="AC37" s="141"/>
      <c r="AD37" s="141"/>
      <c r="AE37" s="141"/>
      <c r="AF37" s="141"/>
      <c r="AG37" s="142"/>
      <c r="AH37" s="140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2"/>
      <c r="AU37" s="140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2"/>
      <c r="BH37" s="140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2"/>
    </row>
    <row r="38" spans="1:72" ht="15.75">
      <c r="A38" s="128"/>
      <c r="B38" s="129"/>
      <c r="C38" s="129"/>
      <c r="D38" s="129"/>
      <c r="E38" s="129"/>
      <c r="F38" s="129"/>
      <c r="G38" s="129"/>
      <c r="H38" s="130"/>
      <c r="I38" s="131" t="s">
        <v>100</v>
      </c>
      <c r="J38" s="132"/>
      <c r="K38" s="132"/>
      <c r="L38" s="132"/>
      <c r="M38" s="132"/>
      <c r="N38" s="132"/>
      <c r="O38" s="133"/>
      <c r="P38" s="131"/>
      <c r="Q38" s="132"/>
      <c r="R38" s="132"/>
      <c r="S38" s="132"/>
      <c r="T38" s="132"/>
      <c r="U38" s="132"/>
      <c r="V38" s="133"/>
      <c r="W38" s="143"/>
      <c r="X38" s="144"/>
      <c r="Y38" s="144"/>
      <c r="Z38" s="144"/>
      <c r="AA38" s="144"/>
      <c r="AB38" s="144"/>
      <c r="AC38" s="144"/>
      <c r="AD38" s="144"/>
      <c r="AE38" s="144"/>
      <c r="AF38" s="144"/>
      <c r="AG38" s="145"/>
      <c r="AH38" s="143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5"/>
      <c r="AU38" s="143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5"/>
      <c r="BH38" s="143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5"/>
    </row>
    <row r="39" spans="1:72" ht="15.75">
      <c r="A39" s="125" t="s">
        <v>184</v>
      </c>
      <c r="B39" s="126"/>
      <c r="C39" s="126"/>
      <c r="D39" s="126"/>
      <c r="E39" s="126"/>
      <c r="F39" s="126"/>
      <c r="G39" s="126"/>
      <c r="H39" s="127"/>
      <c r="I39" s="134" t="s">
        <v>185</v>
      </c>
      <c r="J39" s="135"/>
      <c r="K39" s="135"/>
      <c r="L39" s="135"/>
      <c r="M39" s="135"/>
      <c r="N39" s="135"/>
      <c r="O39" s="136"/>
      <c r="P39" s="134"/>
      <c r="Q39" s="135"/>
      <c r="R39" s="135"/>
      <c r="S39" s="135"/>
      <c r="T39" s="135"/>
      <c r="U39" s="135"/>
      <c r="V39" s="136"/>
      <c r="W39" s="137"/>
      <c r="X39" s="138"/>
      <c r="Y39" s="138"/>
      <c r="Z39" s="138"/>
      <c r="AA39" s="138"/>
      <c r="AB39" s="138"/>
      <c r="AC39" s="138"/>
      <c r="AD39" s="138"/>
      <c r="AE39" s="138"/>
      <c r="AF39" s="138"/>
      <c r="AG39" s="139"/>
      <c r="AH39" s="137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9"/>
      <c r="AU39" s="137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9"/>
      <c r="BH39" s="137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9"/>
    </row>
    <row r="40" spans="1:72" ht="15.75">
      <c r="A40" s="128"/>
      <c r="B40" s="129"/>
      <c r="C40" s="129"/>
      <c r="D40" s="129"/>
      <c r="E40" s="129"/>
      <c r="F40" s="129"/>
      <c r="G40" s="129"/>
      <c r="H40" s="130"/>
      <c r="I40" s="131" t="s">
        <v>186</v>
      </c>
      <c r="J40" s="132"/>
      <c r="K40" s="132"/>
      <c r="L40" s="132"/>
      <c r="M40" s="132"/>
      <c r="N40" s="132"/>
      <c r="O40" s="133"/>
      <c r="P40" s="131"/>
      <c r="Q40" s="132"/>
      <c r="R40" s="132"/>
      <c r="S40" s="132"/>
      <c r="T40" s="132"/>
      <c r="U40" s="132"/>
      <c r="V40" s="133"/>
      <c r="W40" s="143"/>
      <c r="X40" s="144"/>
      <c r="Y40" s="144"/>
      <c r="Z40" s="144"/>
      <c r="AA40" s="144"/>
      <c r="AB40" s="144"/>
      <c r="AC40" s="144"/>
      <c r="AD40" s="144"/>
      <c r="AE40" s="144"/>
      <c r="AF40" s="144"/>
      <c r="AG40" s="145"/>
      <c r="AH40" s="143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5"/>
      <c r="BH40" s="143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5"/>
    </row>
    <row r="41" spans="1:72" ht="15.75">
      <c r="A41" s="125" t="s">
        <v>187</v>
      </c>
      <c r="B41" s="126"/>
      <c r="C41" s="126"/>
      <c r="D41" s="126"/>
      <c r="E41" s="126"/>
      <c r="F41" s="126"/>
      <c r="G41" s="126"/>
      <c r="H41" s="127"/>
      <c r="I41" s="134" t="s">
        <v>188</v>
      </c>
      <c r="J41" s="135"/>
      <c r="K41" s="135"/>
      <c r="L41" s="135"/>
      <c r="M41" s="135"/>
      <c r="N41" s="135"/>
      <c r="O41" s="136"/>
      <c r="P41" s="134"/>
      <c r="Q41" s="135"/>
      <c r="R41" s="135"/>
      <c r="S41" s="135"/>
      <c r="T41" s="135"/>
      <c r="U41" s="135"/>
      <c r="V41" s="136"/>
      <c r="W41" s="137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H41" s="137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9"/>
      <c r="BH41" s="137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9"/>
    </row>
    <row r="42" spans="1:72" ht="15.75">
      <c r="A42" s="128"/>
      <c r="B42" s="129"/>
      <c r="C42" s="129"/>
      <c r="D42" s="129"/>
      <c r="E42" s="129"/>
      <c r="F42" s="129"/>
      <c r="G42" s="129"/>
      <c r="H42" s="130"/>
      <c r="I42" s="131" t="s">
        <v>189</v>
      </c>
      <c r="J42" s="132"/>
      <c r="K42" s="132"/>
      <c r="L42" s="132"/>
      <c r="M42" s="132"/>
      <c r="N42" s="132"/>
      <c r="O42" s="133"/>
      <c r="P42" s="131"/>
      <c r="Q42" s="132"/>
      <c r="R42" s="132"/>
      <c r="S42" s="132"/>
      <c r="T42" s="132"/>
      <c r="U42" s="132"/>
      <c r="V42" s="133"/>
      <c r="W42" s="143"/>
      <c r="X42" s="144"/>
      <c r="Y42" s="144"/>
      <c r="Z42" s="144"/>
      <c r="AA42" s="144"/>
      <c r="AB42" s="144"/>
      <c r="AC42" s="144"/>
      <c r="AD42" s="144"/>
      <c r="AE42" s="144"/>
      <c r="AF42" s="144"/>
      <c r="AG42" s="145"/>
      <c r="AH42" s="143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5"/>
    </row>
    <row r="43" spans="1:72" ht="15.75">
      <c r="A43" s="128"/>
      <c r="B43" s="129"/>
      <c r="C43" s="129"/>
      <c r="D43" s="129"/>
      <c r="E43" s="129"/>
      <c r="F43" s="129"/>
      <c r="G43" s="129"/>
      <c r="H43" s="130"/>
      <c r="I43" s="131" t="s">
        <v>101</v>
      </c>
      <c r="J43" s="132"/>
      <c r="K43" s="132"/>
      <c r="L43" s="132"/>
      <c r="M43" s="132"/>
      <c r="N43" s="132"/>
      <c r="O43" s="133"/>
      <c r="P43" s="131"/>
      <c r="Q43" s="132"/>
      <c r="R43" s="132"/>
      <c r="S43" s="132"/>
      <c r="T43" s="132"/>
      <c r="U43" s="132"/>
      <c r="V43" s="133"/>
      <c r="W43" s="143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  <c r="AH43" s="143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5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5"/>
    </row>
    <row r="44" spans="1:72" ht="15.75">
      <c r="A44" s="128" t="s">
        <v>4</v>
      </c>
      <c r="B44" s="129"/>
      <c r="C44" s="129"/>
      <c r="D44" s="129"/>
      <c r="E44" s="129"/>
      <c r="F44" s="129"/>
      <c r="G44" s="129"/>
      <c r="H44" s="130"/>
      <c r="I44" s="131" t="s">
        <v>102</v>
      </c>
      <c r="J44" s="132"/>
      <c r="K44" s="132"/>
      <c r="L44" s="132"/>
      <c r="M44" s="132"/>
      <c r="N44" s="132"/>
      <c r="O44" s="133"/>
      <c r="P44" s="128" t="s">
        <v>142</v>
      </c>
      <c r="Q44" s="129"/>
      <c r="R44" s="129"/>
      <c r="S44" s="129"/>
      <c r="T44" s="129"/>
      <c r="U44" s="129"/>
      <c r="V44" s="130"/>
      <c r="W44" s="128" t="s">
        <v>142</v>
      </c>
      <c r="X44" s="129"/>
      <c r="Y44" s="129"/>
      <c r="Z44" s="129"/>
      <c r="AA44" s="129"/>
      <c r="AB44" s="129"/>
      <c r="AC44" s="129"/>
      <c r="AD44" s="129"/>
      <c r="AE44" s="129"/>
      <c r="AF44" s="129"/>
      <c r="AG44" s="130"/>
      <c r="AH44" s="128" t="s">
        <v>142</v>
      </c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30"/>
      <c r="AU44" s="128" t="s">
        <v>142</v>
      </c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30"/>
      <c r="BH44" s="129" t="s">
        <v>142</v>
      </c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30"/>
    </row>
    <row r="45" spans="1:72" ht="15.75">
      <c r="A45" s="125" t="s">
        <v>103</v>
      </c>
      <c r="B45" s="126"/>
      <c r="C45" s="126"/>
      <c r="D45" s="126"/>
      <c r="E45" s="126"/>
      <c r="F45" s="126"/>
      <c r="G45" s="126"/>
      <c r="H45" s="127"/>
      <c r="I45" s="134" t="s">
        <v>104</v>
      </c>
      <c r="J45" s="135"/>
      <c r="K45" s="135"/>
      <c r="L45" s="135"/>
      <c r="M45" s="135"/>
      <c r="N45" s="135"/>
      <c r="O45" s="136"/>
      <c r="P45" s="125" t="s">
        <v>142</v>
      </c>
      <c r="Q45" s="126"/>
      <c r="R45" s="126"/>
      <c r="S45" s="126"/>
      <c r="T45" s="126"/>
      <c r="U45" s="126"/>
      <c r="V45" s="127"/>
      <c r="W45" s="125" t="s">
        <v>142</v>
      </c>
      <c r="X45" s="126"/>
      <c r="Y45" s="126"/>
      <c r="Z45" s="126"/>
      <c r="AA45" s="126"/>
      <c r="AB45" s="126"/>
      <c r="AC45" s="126"/>
      <c r="AD45" s="126"/>
      <c r="AE45" s="126"/>
      <c r="AF45" s="126"/>
      <c r="AG45" s="127"/>
      <c r="AH45" s="125" t="s">
        <v>142</v>
      </c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7"/>
      <c r="AU45" s="125" t="s">
        <v>142</v>
      </c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7"/>
      <c r="BH45" s="125" t="s">
        <v>142</v>
      </c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7"/>
    </row>
    <row r="46" spans="1:72" ht="15.75">
      <c r="A46" s="119"/>
      <c r="B46" s="120"/>
      <c r="C46" s="120"/>
      <c r="D46" s="120"/>
      <c r="E46" s="120"/>
      <c r="F46" s="120"/>
      <c r="G46" s="120"/>
      <c r="H46" s="121"/>
      <c r="I46" s="122" t="s">
        <v>105</v>
      </c>
      <c r="J46" s="123"/>
      <c r="K46" s="123"/>
      <c r="L46" s="123"/>
      <c r="M46" s="123"/>
      <c r="N46" s="123"/>
      <c r="O46" s="124"/>
      <c r="P46" s="119"/>
      <c r="Q46" s="120"/>
      <c r="R46" s="120"/>
      <c r="S46" s="120"/>
      <c r="T46" s="120"/>
      <c r="U46" s="120"/>
      <c r="V46" s="121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  <c r="AH46" s="119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1"/>
      <c r="AU46" s="119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1"/>
      <c r="BH46" s="119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1"/>
    </row>
    <row r="47" spans="1:72" ht="15.75">
      <c r="A47" s="119"/>
      <c r="B47" s="120"/>
      <c r="C47" s="120"/>
      <c r="D47" s="120"/>
      <c r="E47" s="120"/>
      <c r="F47" s="120"/>
      <c r="G47" s="120"/>
      <c r="H47" s="121"/>
      <c r="I47" s="122" t="s">
        <v>106</v>
      </c>
      <c r="J47" s="123"/>
      <c r="K47" s="123"/>
      <c r="L47" s="123"/>
      <c r="M47" s="123"/>
      <c r="N47" s="123"/>
      <c r="O47" s="124"/>
      <c r="P47" s="119"/>
      <c r="Q47" s="120"/>
      <c r="R47" s="120"/>
      <c r="S47" s="120"/>
      <c r="T47" s="120"/>
      <c r="U47" s="120"/>
      <c r="V47" s="121"/>
      <c r="W47" s="119"/>
      <c r="X47" s="120"/>
      <c r="Y47" s="120"/>
      <c r="Z47" s="120"/>
      <c r="AA47" s="120"/>
      <c r="AB47" s="120"/>
      <c r="AC47" s="120"/>
      <c r="AD47" s="120"/>
      <c r="AE47" s="120"/>
      <c r="AF47" s="120"/>
      <c r="AG47" s="121"/>
      <c r="AH47" s="119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1"/>
      <c r="AU47" s="119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1"/>
      <c r="BH47" s="119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1"/>
    </row>
    <row r="48" spans="1:72" ht="15.75">
      <c r="A48" s="128"/>
      <c r="B48" s="129"/>
      <c r="C48" s="129"/>
      <c r="D48" s="129"/>
      <c r="E48" s="129"/>
      <c r="F48" s="129"/>
      <c r="G48" s="129"/>
      <c r="H48" s="130"/>
      <c r="I48" s="131" t="s">
        <v>107</v>
      </c>
      <c r="J48" s="132"/>
      <c r="K48" s="132"/>
      <c r="L48" s="132"/>
      <c r="M48" s="132"/>
      <c r="N48" s="132"/>
      <c r="O48" s="133"/>
      <c r="P48" s="128"/>
      <c r="Q48" s="129"/>
      <c r="R48" s="129"/>
      <c r="S48" s="129"/>
      <c r="T48" s="129"/>
      <c r="U48" s="129"/>
      <c r="V48" s="130"/>
      <c r="W48" s="128"/>
      <c r="X48" s="129"/>
      <c r="Y48" s="129"/>
      <c r="Z48" s="129"/>
      <c r="AA48" s="129"/>
      <c r="AB48" s="129"/>
      <c r="AC48" s="129"/>
      <c r="AD48" s="129"/>
      <c r="AE48" s="129"/>
      <c r="AF48" s="129"/>
      <c r="AG48" s="130"/>
      <c r="AH48" s="128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30"/>
      <c r="AU48" s="128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30"/>
      <c r="BH48" s="128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30"/>
    </row>
    <row r="49" spans="1:72" ht="15.75">
      <c r="A49" s="128" t="s">
        <v>108</v>
      </c>
      <c r="B49" s="129"/>
      <c r="C49" s="129"/>
      <c r="D49" s="129"/>
      <c r="E49" s="129"/>
      <c r="F49" s="129"/>
      <c r="G49" s="129"/>
      <c r="H49" s="130"/>
      <c r="I49" s="131" t="s">
        <v>109</v>
      </c>
      <c r="J49" s="132"/>
      <c r="K49" s="132"/>
      <c r="L49" s="132"/>
      <c r="M49" s="132"/>
      <c r="N49" s="132"/>
      <c r="O49" s="133"/>
      <c r="P49" s="128" t="s">
        <v>142</v>
      </c>
      <c r="Q49" s="129"/>
      <c r="R49" s="129"/>
      <c r="S49" s="129"/>
      <c r="T49" s="129"/>
      <c r="U49" s="129"/>
      <c r="V49" s="130"/>
      <c r="W49" s="128" t="s">
        <v>142</v>
      </c>
      <c r="X49" s="129"/>
      <c r="Y49" s="129"/>
      <c r="Z49" s="129"/>
      <c r="AA49" s="129"/>
      <c r="AB49" s="129"/>
      <c r="AC49" s="129"/>
      <c r="AD49" s="129"/>
      <c r="AE49" s="129"/>
      <c r="AF49" s="129"/>
      <c r="AG49" s="130"/>
      <c r="AH49" s="128" t="s">
        <v>142</v>
      </c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30"/>
      <c r="AU49" s="128" t="s">
        <v>142</v>
      </c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30"/>
      <c r="BH49" s="129" t="s">
        <v>142</v>
      </c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30"/>
    </row>
    <row r="50" spans="1:72" ht="15.75">
      <c r="A50" s="125" t="s">
        <v>110</v>
      </c>
      <c r="B50" s="126"/>
      <c r="C50" s="126"/>
      <c r="D50" s="126"/>
      <c r="E50" s="126"/>
      <c r="F50" s="126"/>
      <c r="G50" s="126"/>
      <c r="H50" s="127"/>
      <c r="I50" s="134" t="s">
        <v>111</v>
      </c>
      <c r="J50" s="135"/>
      <c r="K50" s="135"/>
      <c r="L50" s="135"/>
      <c r="M50" s="135"/>
      <c r="N50" s="135"/>
      <c r="O50" s="136"/>
      <c r="P50" s="125" t="s">
        <v>142</v>
      </c>
      <c r="Q50" s="126"/>
      <c r="R50" s="126"/>
      <c r="S50" s="126"/>
      <c r="T50" s="126"/>
      <c r="U50" s="126"/>
      <c r="V50" s="127"/>
      <c r="W50" s="125" t="s">
        <v>142</v>
      </c>
      <c r="X50" s="126"/>
      <c r="Y50" s="126"/>
      <c r="Z50" s="126"/>
      <c r="AA50" s="126"/>
      <c r="AB50" s="126"/>
      <c r="AC50" s="126"/>
      <c r="AD50" s="126"/>
      <c r="AE50" s="126"/>
      <c r="AF50" s="126"/>
      <c r="AG50" s="127"/>
      <c r="AH50" s="125" t="s">
        <v>142</v>
      </c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7"/>
      <c r="AU50" s="125" t="s">
        <v>142</v>
      </c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7"/>
      <c r="BH50" s="125" t="s">
        <v>142</v>
      </c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7"/>
    </row>
    <row r="51" spans="1:72" ht="15.75">
      <c r="A51" s="128"/>
      <c r="B51" s="129"/>
      <c r="C51" s="129"/>
      <c r="D51" s="129"/>
      <c r="E51" s="129"/>
      <c r="F51" s="129"/>
      <c r="G51" s="129"/>
      <c r="H51" s="130"/>
      <c r="I51" s="131" t="s">
        <v>112</v>
      </c>
      <c r="J51" s="132"/>
      <c r="K51" s="132"/>
      <c r="L51" s="132"/>
      <c r="M51" s="132"/>
      <c r="N51" s="132"/>
      <c r="O51" s="133"/>
      <c r="P51" s="128"/>
      <c r="Q51" s="129"/>
      <c r="R51" s="129"/>
      <c r="S51" s="129"/>
      <c r="T51" s="129"/>
      <c r="U51" s="129"/>
      <c r="V51" s="130"/>
      <c r="W51" s="128"/>
      <c r="X51" s="129"/>
      <c r="Y51" s="129"/>
      <c r="Z51" s="129"/>
      <c r="AA51" s="129"/>
      <c r="AB51" s="129"/>
      <c r="AC51" s="129"/>
      <c r="AD51" s="129"/>
      <c r="AE51" s="129"/>
      <c r="AF51" s="129"/>
      <c r="AG51" s="130"/>
      <c r="AH51" s="128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30"/>
      <c r="AU51" s="128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30"/>
      <c r="BH51" s="128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30"/>
    </row>
    <row r="52" spans="1:72" ht="15.75">
      <c r="A52" s="125" t="s">
        <v>113</v>
      </c>
      <c r="B52" s="126"/>
      <c r="C52" s="126"/>
      <c r="D52" s="126"/>
      <c r="E52" s="126"/>
      <c r="F52" s="126"/>
      <c r="G52" s="126"/>
      <c r="H52" s="127"/>
      <c r="I52" s="134" t="s">
        <v>94</v>
      </c>
      <c r="J52" s="135"/>
      <c r="K52" s="135"/>
      <c r="L52" s="135"/>
      <c r="M52" s="135"/>
      <c r="N52" s="135"/>
      <c r="O52" s="136"/>
      <c r="P52" s="134"/>
      <c r="Q52" s="135"/>
      <c r="R52" s="135"/>
      <c r="S52" s="135"/>
      <c r="T52" s="135"/>
      <c r="U52" s="135"/>
      <c r="V52" s="136"/>
      <c r="W52" s="137"/>
      <c r="X52" s="138"/>
      <c r="Y52" s="138"/>
      <c r="Z52" s="138"/>
      <c r="AA52" s="138"/>
      <c r="AB52" s="138"/>
      <c r="AC52" s="138"/>
      <c r="AD52" s="138"/>
      <c r="AE52" s="138"/>
      <c r="AF52" s="138"/>
      <c r="AG52" s="139"/>
      <c r="AH52" s="137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9"/>
      <c r="AU52" s="137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9"/>
      <c r="BH52" s="137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9"/>
    </row>
    <row r="53" spans="1:72" ht="15.75">
      <c r="A53" s="119"/>
      <c r="B53" s="120"/>
      <c r="C53" s="120"/>
      <c r="D53" s="120"/>
      <c r="E53" s="120"/>
      <c r="F53" s="120"/>
      <c r="G53" s="120"/>
      <c r="H53" s="121"/>
      <c r="I53" s="122" t="s">
        <v>95</v>
      </c>
      <c r="J53" s="123"/>
      <c r="K53" s="123"/>
      <c r="L53" s="123"/>
      <c r="M53" s="123"/>
      <c r="N53" s="123"/>
      <c r="O53" s="124"/>
      <c r="P53" s="122"/>
      <c r="Q53" s="123"/>
      <c r="R53" s="123"/>
      <c r="S53" s="123"/>
      <c r="T53" s="123"/>
      <c r="U53" s="123"/>
      <c r="V53" s="124"/>
      <c r="W53" s="140"/>
      <c r="X53" s="141"/>
      <c r="Y53" s="141"/>
      <c r="Z53" s="141"/>
      <c r="AA53" s="141"/>
      <c r="AB53" s="141"/>
      <c r="AC53" s="141"/>
      <c r="AD53" s="141"/>
      <c r="AE53" s="141"/>
      <c r="AF53" s="141"/>
      <c r="AG53" s="142"/>
      <c r="AH53" s="140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2"/>
      <c r="AU53" s="140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2"/>
      <c r="BH53" s="140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2"/>
    </row>
    <row r="54" spans="1:72" ht="15.75">
      <c r="A54" s="119"/>
      <c r="B54" s="120"/>
      <c r="C54" s="120"/>
      <c r="D54" s="120"/>
      <c r="E54" s="120"/>
      <c r="F54" s="120"/>
      <c r="G54" s="120"/>
      <c r="H54" s="121"/>
      <c r="I54" s="122" t="s">
        <v>96</v>
      </c>
      <c r="J54" s="123"/>
      <c r="K54" s="123"/>
      <c r="L54" s="123"/>
      <c r="M54" s="123"/>
      <c r="N54" s="123"/>
      <c r="O54" s="124"/>
      <c r="P54" s="122"/>
      <c r="Q54" s="123"/>
      <c r="R54" s="123"/>
      <c r="S54" s="123"/>
      <c r="T54" s="123"/>
      <c r="U54" s="123"/>
      <c r="V54" s="124"/>
      <c r="W54" s="140"/>
      <c r="X54" s="141"/>
      <c r="Y54" s="141"/>
      <c r="Z54" s="141"/>
      <c r="AA54" s="141"/>
      <c r="AB54" s="141"/>
      <c r="AC54" s="141"/>
      <c r="AD54" s="141"/>
      <c r="AE54" s="141"/>
      <c r="AF54" s="141"/>
      <c r="AG54" s="142"/>
      <c r="AH54" s="140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2"/>
      <c r="AU54" s="140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2"/>
      <c r="BH54" s="140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2"/>
    </row>
    <row r="55" spans="1:72" ht="15.75">
      <c r="A55" s="119"/>
      <c r="B55" s="120"/>
      <c r="C55" s="120"/>
      <c r="D55" s="120"/>
      <c r="E55" s="120"/>
      <c r="F55" s="120"/>
      <c r="G55" s="120"/>
      <c r="H55" s="121"/>
      <c r="I55" s="122" t="s">
        <v>190</v>
      </c>
      <c r="J55" s="123"/>
      <c r="K55" s="123"/>
      <c r="L55" s="123"/>
      <c r="M55" s="123"/>
      <c r="N55" s="123"/>
      <c r="O55" s="124"/>
      <c r="P55" s="122"/>
      <c r="Q55" s="123"/>
      <c r="R55" s="123"/>
      <c r="S55" s="123"/>
      <c r="T55" s="123"/>
      <c r="U55" s="123"/>
      <c r="V55" s="124"/>
      <c r="W55" s="140"/>
      <c r="X55" s="141"/>
      <c r="Y55" s="141"/>
      <c r="Z55" s="141"/>
      <c r="AA55" s="141"/>
      <c r="AB55" s="141"/>
      <c r="AC55" s="141"/>
      <c r="AD55" s="141"/>
      <c r="AE55" s="141"/>
      <c r="AF55" s="141"/>
      <c r="AG55" s="142"/>
      <c r="AH55" s="140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2"/>
      <c r="AU55" s="140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2"/>
    </row>
    <row r="56" spans="1:72" ht="15.75">
      <c r="A56" s="119"/>
      <c r="B56" s="120"/>
      <c r="C56" s="120"/>
      <c r="D56" s="120"/>
      <c r="E56" s="120"/>
      <c r="F56" s="120"/>
      <c r="G56" s="120"/>
      <c r="H56" s="121"/>
      <c r="I56" s="122" t="s">
        <v>191</v>
      </c>
      <c r="J56" s="123"/>
      <c r="K56" s="123"/>
      <c r="L56" s="123"/>
      <c r="M56" s="123"/>
      <c r="N56" s="123"/>
      <c r="O56" s="124"/>
      <c r="P56" s="122"/>
      <c r="Q56" s="123"/>
      <c r="R56" s="123"/>
      <c r="S56" s="123"/>
      <c r="T56" s="123"/>
      <c r="U56" s="123"/>
      <c r="V56" s="124"/>
      <c r="W56" s="140"/>
      <c r="X56" s="141"/>
      <c r="Y56" s="141"/>
      <c r="Z56" s="141"/>
      <c r="AA56" s="141"/>
      <c r="AB56" s="141"/>
      <c r="AC56" s="141"/>
      <c r="AD56" s="141"/>
      <c r="AE56" s="141"/>
      <c r="AF56" s="141"/>
      <c r="AG56" s="142"/>
      <c r="AH56" s="140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2"/>
      <c r="AU56" s="140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2"/>
      <c r="BH56" s="140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2"/>
    </row>
    <row r="57" spans="1:72" ht="15.75">
      <c r="A57" s="119"/>
      <c r="B57" s="120"/>
      <c r="C57" s="120"/>
      <c r="D57" s="120"/>
      <c r="E57" s="120"/>
      <c r="F57" s="120"/>
      <c r="G57" s="120"/>
      <c r="H57" s="121"/>
      <c r="I57" s="122" t="s">
        <v>192</v>
      </c>
      <c r="J57" s="123"/>
      <c r="K57" s="123"/>
      <c r="L57" s="123"/>
      <c r="M57" s="123"/>
      <c r="N57" s="123"/>
      <c r="O57" s="124"/>
      <c r="P57" s="122"/>
      <c r="Q57" s="123"/>
      <c r="R57" s="123"/>
      <c r="S57" s="123"/>
      <c r="T57" s="123"/>
      <c r="U57" s="123"/>
      <c r="V57" s="124"/>
      <c r="W57" s="140"/>
      <c r="X57" s="141"/>
      <c r="Y57" s="141"/>
      <c r="Z57" s="141"/>
      <c r="AA57" s="141"/>
      <c r="AB57" s="141"/>
      <c r="AC57" s="141"/>
      <c r="AD57" s="141"/>
      <c r="AE57" s="141"/>
      <c r="AF57" s="141"/>
      <c r="AG57" s="142"/>
      <c r="AH57" s="140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2"/>
      <c r="AU57" s="140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2"/>
      <c r="BH57" s="140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2"/>
    </row>
    <row r="58" spans="1:72" ht="15.75">
      <c r="A58" s="119"/>
      <c r="B58" s="120"/>
      <c r="C58" s="120"/>
      <c r="D58" s="120"/>
      <c r="E58" s="120"/>
      <c r="F58" s="120"/>
      <c r="G58" s="120"/>
      <c r="H58" s="121"/>
      <c r="I58" s="122" t="s">
        <v>193</v>
      </c>
      <c r="J58" s="123"/>
      <c r="K58" s="123"/>
      <c r="L58" s="123"/>
      <c r="M58" s="123"/>
      <c r="N58" s="123"/>
      <c r="O58" s="124"/>
      <c r="P58" s="122"/>
      <c r="Q58" s="123"/>
      <c r="R58" s="123"/>
      <c r="S58" s="123"/>
      <c r="T58" s="123"/>
      <c r="U58" s="123"/>
      <c r="V58" s="124"/>
      <c r="W58" s="140"/>
      <c r="X58" s="141"/>
      <c r="Y58" s="141"/>
      <c r="Z58" s="141"/>
      <c r="AA58" s="141"/>
      <c r="AB58" s="141"/>
      <c r="AC58" s="141"/>
      <c r="AD58" s="141"/>
      <c r="AE58" s="141"/>
      <c r="AF58" s="141"/>
      <c r="AG58" s="142"/>
      <c r="AH58" s="140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2"/>
      <c r="AU58" s="140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2"/>
      <c r="BH58" s="140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2"/>
    </row>
    <row r="59" spans="1:72" ht="15.75">
      <c r="A59" s="119"/>
      <c r="B59" s="120"/>
      <c r="C59" s="120"/>
      <c r="D59" s="120"/>
      <c r="E59" s="120"/>
      <c r="F59" s="120"/>
      <c r="G59" s="120"/>
      <c r="H59" s="121"/>
      <c r="I59" s="122" t="s">
        <v>194</v>
      </c>
      <c r="J59" s="123"/>
      <c r="K59" s="123"/>
      <c r="L59" s="123"/>
      <c r="M59" s="123"/>
      <c r="N59" s="123"/>
      <c r="O59" s="124"/>
      <c r="P59" s="122"/>
      <c r="Q59" s="123"/>
      <c r="R59" s="123"/>
      <c r="S59" s="123"/>
      <c r="T59" s="123"/>
      <c r="U59" s="123"/>
      <c r="V59" s="124"/>
      <c r="W59" s="140"/>
      <c r="X59" s="141"/>
      <c r="Y59" s="141"/>
      <c r="Z59" s="141"/>
      <c r="AA59" s="141"/>
      <c r="AB59" s="141"/>
      <c r="AC59" s="141"/>
      <c r="AD59" s="141"/>
      <c r="AE59" s="141"/>
      <c r="AF59" s="141"/>
      <c r="AG59" s="142"/>
      <c r="AH59" s="140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2"/>
      <c r="AU59" s="140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2"/>
      <c r="BH59" s="140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2"/>
    </row>
    <row r="60" spans="1:72" ht="15.75">
      <c r="A60" s="119"/>
      <c r="B60" s="120"/>
      <c r="C60" s="120"/>
      <c r="D60" s="120"/>
      <c r="E60" s="120"/>
      <c r="F60" s="120"/>
      <c r="G60" s="120"/>
      <c r="H60" s="121"/>
      <c r="I60" s="122" t="s">
        <v>195</v>
      </c>
      <c r="J60" s="123"/>
      <c r="K60" s="123"/>
      <c r="L60" s="123"/>
      <c r="M60" s="123"/>
      <c r="N60" s="123"/>
      <c r="O60" s="124"/>
      <c r="P60" s="122"/>
      <c r="Q60" s="123"/>
      <c r="R60" s="123"/>
      <c r="S60" s="123"/>
      <c r="T60" s="123"/>
      <c r="U60" s="123"/>
      <c r="V60" s="124"/>
      <c r="W60" s="140"/>
      <c r="X60" s="141"/>
      <c r="Y60" s="141"/>
      <c r="Z60" s="141"/>
      <c r="AA60" s="141"/>
      <c r="AB60" s="141"/>
      <c r="AC60" s="141"/>
      <c r="AD60" s="141"/>
      <c r="AE60" s="141"/>
      <c r="AF60" s="141"/>
      <c r="AG60" s="142"/>
      <c r="AH60" s="140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2"/>
      <c r="AU60" s="140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2"/>
      <c r="BH60" s="140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2"/>
    </row>
    <row r="61" spans="1:72" ht="15.75">
      <c r="A61" s="128"/>
      <c r="B61" s="129"/>
      <c r="C61" s="129"/>
      <c r="D61" s="129"/>
      <c r="E61" s="129"/>
      <c r="F61" s="129"/>
      <c r="G61" s="129"/>
      <c r="H61" s="130"/>
      <c r="I61" s="131" t="s">
        <v>196</v>
      </c>
      <c r="J61" s="132"/>
      <c r="K61" s="132"/>
      <c r="L61" s="132"/>
      <c r="M61" s="132"/>
      <c r="N61" s="132"/>
      <c r="O61" s="133"/>
      <c r="P61" s="131"/>
      <c r="Q61" s="132"/>
      <c r="R61" s="132"/>
      <c r="S61" s="132"/>
      <c r="T61" s="132"/>
      <c r="U61" s="132"/>
      <c r="V61" s="133"/>
      <c r="W61" s="143"/>
      <c r="X61" s="144"/>
      <c r="Y61" s="144"/>
      <c r="Z61" s="144"/>
      <c r="AA61" s="144"/>
      <c r="AB61" s="144"/>
      <c r="AC61" s="144"/>
      <c r="AD61" s="144"/>
      <c r="AE61" s="144"/>
      <c r="AF61" s="144"/>
      <c r="AG61" s="145"/>
      <c r="AH61" s="143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5"/>
      <c r="AU61" s="143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5"/>
      <c r="BH61" s="143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5"/>
    </row>
    <row r="62" spans="1:72" ht="15.75">
      <c r="A62" s="125" t="s">
        <v>197</v>
      </c>
      <c r="B62" s="126"/>
      <c r="C62" s="126"/>
      <c r="D62" s="126"/>
      <c r="E62" s="126"/>
      <c r="F62" s="126"/>
      <c r="G62" s="126"/>
      <c r="H62" s="127"/>
      <c r="I62" s="134" t="s">
        <v>198</v>
      </c>
      <c r="J62" s="135"/>
      <c r="K62" s="135"/>
      <c r="L62" s="135"/>
      <c r="M62" s="135"/>
      <c r="N62" s="135"/>
      <c r="O62" s="136"/>
      <c r="P62" s="134"/>
      <c r="Q62" s="135"/>
      <c r="R62" s="135"/>
      <c r="S62" s="135"/>
      <c r="T62" s="135"/>
      <c r="U62" s="135"/>
      <c r="V62" s="136"/>
      <c r="W62" s="137"/>
      <c r="X62" s="138"/>
      <c r="Y62" s="138"/>
      <c r="Z62" s="138"/>
      <c r="AA62" s="138"/>
      <c r="AB62" s="138"/>
      <c r="AC62" s="138"/>
      <c r="AD62" s="138"/>
      <c r="AE62" s="138"/>
      <c r="AF62" s="138"/>
      <c r="AG62" s="139"/>
      <c r="AH62" s="137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9"/>
      <c r="AU62" s="137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9"/>
      <c r="BH62" s="137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9"/>
    </row>
    <row r="63" spans="1:72" ht="15.75">
      <c r="A63" s="119"/>
      <c r="B63" s="120"/>
      <c r="C63" s="120"/>
      <c r="D63" s="120"/>
      <c r="E63" s="120"/>
      <c r="F63" s="120"/>
      <c r="G63" s="120"/>
      <c r="H63" s="121"/>
      <c r="I63" s="122" t="s">
        <v>199</v>
      </c>
      <c r="J63" s="123"/>
      <c r="K63" s="123"/>
      <c r="L63" s="123"/>
      <c r="M63" s="123"/>
      <c r="N63" s="123"/>
      <c r="O63" s="124"/>
      <c r="P63" s="122"/>
      <c r="Q63" s="123"/>
      <c r="R63" s="123"/>
      <c r="S63" s="123"/>
      <c r="T63" s="123"/>
      <c r="U63" s="123"/>
      <c r="V63" s="124"/>
      <c r="W63" s="140"/>
      <c r="X63" s="141"/>
      <c r="Y63" s="141"/>
      <c r="Z63" s="141"/>
      <c r="AA63" s="141"/>
      <c r="AB63" s="141"/>
      <c r="AC63" s="141"/>
      <c r="AD63" s="141"/>
      <c r="AE63" s="141"/>
      <c r="AF63" s="141"/>
      <c r="AG63" s="142"/>
      <c r="AH63" s="140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2"/>
      <c r="AU63" s="140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2"/>
      <c r="BH63" s="140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2"/>
    </row>
    <row r="64" spans="1:72" ht="15.75">
      <c r="A64" s="119"/>
      <c r="B64" s="120"/>
      <c r="C64" s="120"/>
      <c r="D64" s="120"/>
      <c r="E64" s="120"/>
      <c r="F64" s="120"/>
      <c r="G64" s="120"/>
      <c r="H64" s="121"/>
      <c r="I64" s="122" t="s">
        <v>200</v>
      </c>
      <c r="J64" s="123"/>
      <c r="K64" s="123"/>
      <c r="L64" s="123"/>
      <c r="M64" s="123"/>
      <c r="N64" s="123"/>
      <c r="O64" s="124"/>
      <c r="P64" s="122"/>
      <c r="Q64" s="123"/>
      <c r="R64" s="123"/>
      <c r="S64" s="123"/>
      <c r="T64" s="123"/>
      <c r="U64" s="123"/>
      <c r="V64" s="124"/>
      <c r="W64" s="140"/>
      <c r="X64" s="141"/>
      <c r="Y64" s="141"/>
      <c r="Z64" s="141"/>
      <c r="AA64" s="141"/>
      <c r="AB64" s="141"/>
      <c r="AC64" s="141"/>
      <c r="AD64" s="141"/>
      <c r="AE64" s="141"/>
      <c r="AF64" s="141"/>
      <c r="AG64" s="142"/>
      <c r="AH64" s="140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2"/>
      <c r="AU64" s="140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2"/>
      <c r="BH64" s="140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2"/>
    </row>
    <row r="65" spans="1:72" ht="15.75">
      <c r="A65" s="128"/>
      <c r="B65" s="129"/>
      <c r="C65" s="129"/>
      <c r="D65" s="129"/>
      <c r="E65" s="129"/>
      <c r="F65" s="129"/>
      <c r="G65" s="129"/>
      <c r="H65" s="130"/>
      <c r="I65" s="131" t="s">
        <v>201</v>
      </c>
      <c r="J65" s="132"/>
      <c r="K65" s="132"/>
      <c r="L65" s="132"/>
      <c r="M65" s="132"/>
      <c r="N65" s="132"/>
      <c r="O65" s="133"/>
      <c r="P65" s="131"/>
      <c r="Q65" s="132"/>
      <c r="R65" s="132"/>
      <c r="S65" s="132"/>
      <c r="T65" s="132"/>
      <c r="U65" s="132"/>
      <c r="V65" s="133"/>
      <c r="W65" s="143"/>
      <c r="X65" s="144"/>
      <c r="Y65" s="144"/>
      <c r="Z65" s="144"/>
      <c r="AA65" s="144"/>
      <c r="AB65" s="144"/>
      <c r="AC65" s="144"/>
      <c r="AD65" s="144"/>
      <c r="AE65" s="144"/>
      <c r="AF65" s="144"/>
      <c r="AG65" s="145"/>
      <c r="AH65" s="143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5"/>
      <c r="AU65" s="143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5"/>
      <c r="BH65" s="143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5"/>
    </row>
    <row r="66" spans="1:72" ht="15.75">
      <c r="A66" s="128"/>
      <c r="B66" s="129"/>
      <c r="C66" s="129"/>
      <c r="D66" s="129"/>
      <c r="E66" s="129"/>
      <c r="F66" s="129"/>
      <c r="G66" s="129"/>
      <c r="H66" s="130"/>
      <c r="I66" s="131" t="s">
        <v>101</v>
      </c>
      <c r="J66" s="132"/>
      <c r="K66" s="132"/>
      <c r="L66" s="132"/>
      <c r="M66" s="132"/>
      <c r="N66" s="132"/>
      <c r="O66" s="133"/>
      <c r="P66" s="131"/>
      <c r="Q66" s="132"/>
      <c r="R66" s="132"/>
      <c r="S66" s="132"/>
      <c r="T66" s="132"/>
      <c r="U66" s="132"/>
      <c r="V66" s="133"/>
      <c r="W66" s="143"/>
      <c r="X66" s="144"/>
      <c r="Y66" s="144"/>
      <c r="Z66" s="144"/>
      <c r="AA66" s="144"/>
      <c r="AB66" s="144"/>
      <c r="AC66" s="144"/>
      <c r="AD66" s="144"/>
      <c r="AE66" s="144"/>
      <c r="AF66" s="144"/>
      <c r="AG66" s="145"/>
      <c r="AH66" s="143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5"/>
      <c r="AU66" s="143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5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5"/>
    </row>
    <row r="67" spans="1:72" ht="15.75">
      <c r="A67" s="128" t="s">
        <v>5</v>
      </c>
      <c r="B67" s="129"/>
      <c r="C67" s="129"/>
      <c r="D67" s="129"/>
      <c r="E67" s="129"/>
      <c r="F67" s="129"/>
      <c r="G67" s="129"/>
      <c r="H67" s="130"/>
      <c r="I67" s="131" t="s">
        <v>114</v>
      </c>
      <c r="J67" s="132"/>
      <c r="K67" s="132"/>
      <c r="L67" s="132"/>
      <c r="M67" s="132"/>
      <c r="N67" s="132"/>
      <c r="O67" s="133"/>
      <c r="P67" s="128" t="s">
        <v>142</v>
      </c>
      <c r="Q67" s="129"/>
      <c r="R67" s="129"/>
      <c r="S67" s="129"/>
      <c r="T67" s="129"/>
      <c r="U67" s="129"/>
      <c r="V67" s="130"/>
      <c r="W67" s="128" t="s">
        <v>142</v>
      </c>
      <c r="X67" s="129"/>
      <c r="Y67" s="129"/>
      <c r="Z67" s="129"/>
      <c r="AA67" s="129"/>
      <c r="AB67" s="129"/>
      <c r="AC67" s="129"/>
      <c r="AD67" s="129"/>
      <c r="AE67" s="129"/>
      <c r="AF67" s="129"/>
      <c r="AG67" s="130"/>
      <c r="AH67" s="128" t="s">
        <v>142</v>
      </c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30"/>
      <c r="AU67" s="128" t="s">
        <v>142</v>
      </c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30"/>
      <c r="BH67" s="129" t="s">
        <v>142</v>
      </c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30"/>
    </row>
    <row r="68" spans="1:72" ht="15.75">
      <c r="A68" s="125" t="s">
        <v>115</v>
      </c>
      <c r="B68" s="126"/>
      <c r="C68" s="126"/>
      <c r="D68" s="126"/>
      <c r="E68" s="126"/>
      <c r="F68" s="126"/>
      <c r="G68" s="126"/>
      <c r="H68" s="127"/>
      <c r="I68" s="134" t="s">
        <v>202</v>
      </c>
      <c r="J68" s="135"/>
      <c r="K68" s="135"/>
      <c r="L68" s="135"/>
      <c r="M68" s="135"/>
      <c r="N68" s="135"/>
      <c r="O68" s="136"/>
      <c r="P68" s="125" t="s">
        <v>142</v>
      </c>
      <c r="Q68" s="126"/>
      <c r="R68" s="126"/>
      <c r="S68" s="126"/>
      <c r="T68" s="126"/>
      <c r="U68" s="126"/>
      <c r="V68" s="127"/>
      <c r="W68" s="125" t="s">
        <v>142</v>
      </c>
      <c r="X68" s="126"/>
      <c r="Y68" s="126"/>
      <c r="Z68" s="126"/>
      <c r="AA68" s="126"/>
      <c r="AB68" s="126"/>
      <c r="AC68" s="126"/>
      <c r="AD68" s="126"/>
      <c r="AE68" s="126"/>
      <c r="AF68" s="126"/>
      <c r="AG68" s="127"/>
      <c r="AH68" s="125" t="s">
        <v>142</v>
      </c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7"/>
      <c r="AU68" s="125" t="s">
        <v>142</v>
      </c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7"/>
      <c r="BH68" s="125" t="s">
        <v>142</v>
      </c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7"/>
    </row>
    <row r="69" spans="1:72" ht="15.75">
      <c r="A69" s="119"/>
      <c r="B69" s="120"/>
      <c r="C69" s="120"/>
      <c r="D69" s="120"/>
      <c r="E69" s="120"/>
      <c r="F69" s="120"/>
      <c r="G69" s="120"/>
      <c r="H69" s="121"/>
      <c r="I69" s="122" t="s">
        <v>203</v>
      </c>
      <c r="J69" s="123"/>
      <c r="K69" s="123"/>
      <c r="L69" s="123"/>
      <c r="M69" s="123"/>
      <c r="N69" s="123"/>
      <c r="O69" s="124"/>
      <c r="P69" s="119"/>
      <c r="Q69" s="120"/>
      <c r="R69" s="120"/>
      <c r="S69" s="120"/>
      <c r="T69" s="120"/>
      <c r="U69" s="120"/>
      <c r="V69" s="121"/>
      <c r="W69" s="119"/>
      <c r="X69" s="120"/>
      <c r="Y69" s="120"/>
      <c r="Z69" s="120"/>
      <c r="AA69" s="120"/>
      <c r="AB69" s="120"/>
      <c r="AC69" s="120"/>
      <c r="AD69" s="120"/>
      <c r="AE69" s="120"/>
      <c r="AF69" s="120"/>
      <c r="AG69" s="121"/>
      <c r="AH69" s="119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1"/>
      <c r="AU69" s="119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1"/>
      <c r="BH69" s="119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</row>
    <row r="70" spans="1:72" ht="15.75">
      <c r="A70" s="119"/>
      <c r="B70" s="120"/>
      <c r="C70" s="120"/>
      <c r="D70" s="120"/>
      <c r="E70" s="120"/>
      <c r="F70" s="120"/>
      <c r="G70" s="120"/>
      <c r="H70" s="121"/>
      <c r="I70" s="122" t="s">
        <v>204</v>
      </c>
      <c r="J70" s="123"/>
      <c r="K70" s="123"/>
      <c r="L70" s="123"/>
      <c r="M70" s="123"/>
      <c r="N70" s="123"/>
      <c r="O70" s="124"/>
      <c r="P70" s="119"/>
      <c r="Q70" s="120"/>
      <c r="R70" s="120"/>
      <c r="S70" s="120"/>
      <c r="T70" s="120"/>
      <c r="U70" s="120"/>
      <c r="V70" s="121"/>
      <c r="W70" s="119"/>
      <c r="X70" s="120"/>
      <c r="Y70" s="120"/>
      <c r="Z70" s="120"/>
      <c r="AA70" s="120"/>
      <c r="AB70" s="120"/>
      <c r="AC70" s="120"/>
      <c r="AD70" s="120"/>
      <c r="AE70" s="120"/>
      <c r="AF70" s="120"/>
      <c r="AG70" s="121"/>
      <c r="AH70" s="119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1"/>
      <c r="AU70" s="119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1"/>
      <c r="BH70" s="119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</row>
    <row r="71" spans="1:72" ht="15.75">
      <c r="A71" s="119"/>
      <c r="B71" s="120"/>
      <c r="C71" s="120"/>
      <c r="D71" s="120"/>
      <c r="E71" s="120"/>
      <c r="F71" s="120"/>
      <c r="G71" s="120"/>
      <c r="H71" s="121"/>
      <c r="I71" s="122" t="s">
        <v>205</v>
      </c>
      <c r="J71" s="123"/>
      <c r="K71" s="123"/>
      <c r="L71" s="123"/>
      <c r="M71" s="123"/>
      <c r="N71" s="123"/>
      <c r="O71" s="124"/>
      <c r="P71" s="119"/>
      <c r="Q71" s="120"/>
      <c r="R71" s="120"/>
      <c r="S71" s="120"/>
      <c r="T71" s="120"/>
      <c r="U71" s="120"/>
      <c r="V71" s="121"/>
      <c r="W71" s="119"/>
      <c r="X71" s="120"/>
      <c r="Y71" s="120"/>
      <c r="Z71" s="120"/>
      <c r="AA71" s="120"/>
      <c r="AB71" s="120"/>
      <c r="AC71" s="120"/>
      <c r="AD71" s="120"/>
      <c r="AE71" s="120"/>
      <c r="AF71" s="120"/>
      <c r="AG71" s="121"/>
      <c r="AH71" s="119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1"/>
      <c r="AU71" s="119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1"/>
      <c r="BH71" s="119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1"/>
    </row>
    <row r="72" spans="1:72" ht="15.75">
      <c r="A72" s="119"/>
      <c r="B72" s="120"/>
      <c r="C72" s="120"/>
      <c r="D72" s="120"/>
      <c r="E72" s="120"/>
      <c r="F72" s="120"/>
      <c r="G72" s="120"/>
      <c r="H72" s="121"/>
      <c r="I72" s="122" t="s">
        <v>206</v>
      </c>
      <c r="J72" s="123"/>
      <c r="K72" s="123"/>
      <c r="L72" s="123"/>
      <c r="M72" s="123"/>
      <c r="N72" s="123"/>
      <c r="O72" s="124"/>
      <c r="P72" s="119"/>
      <c r="Q72" s="120"/>
      <c r="R72" s="120"/>
      <c r="S72" s="120"/>
      <c r="T72" s="120"/>
      <c r="U72" s="120"/>
      <c r="V72" s="121"/>
      <c r="W72" s="119"/>
      <c r="X72" s="120"/>
      <c r="Y72" s="120"/>
      <c r="Z72" s="120"/>
      <c r="AA72" s="120"/>
      <c r="AB72" s="120"/>
      <c r="AC72" s="120"/>
      <c r="AD72" s="120"/>
      <c r="AE72" s="120"/>
      <c r="AF72" s="120"/>
      <c r="AG72" s="121"/>
      <c r="AH72" s="119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1"/>
      <c r="AU72" s="119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1"/>
      <c r="BH72" s="119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</row>
    <row r="73" spans="1:72" ht="15.75">
      <c r="A73" s="119"/>
      <c r="B73" s="120"/>
      <c r="C73" s="120"/>
      <c r="D73" s="120"/>
      <c r="E73" s="120"/>
      <c r="F73" s="120"/>
      <c r="G73" s="120"/>
      <c r="H73" s="121"/>
      <c r="I73" s="122" t="s">
        <v>207</v>
      </c>
      <c r="J73" s="123"/>
      <c r="K73" s="123"/>
      <c r="L73" s="123"/>
      <c r="M73" s="123"/>
      <c r="N73" s="123"/>
      <c r="O73" s="124"/>
      <c r="P73" s="119"/>
      <c r="Q73" s="120"/>
      <c r="R73" s="120"/>
      <c r="S73" s="120"/>
      <c r="T73" s="120"/>
      <c r="U73" s="120"/>
      <c r="V73" s="121"/>
      <c r="W73" s="119"/>
      <c r="X73" s="120"/>
      <c r="Y73" s="120"/>
      <c r="Z73" s="120"/>
      <c r="AA73" s="120"/>
      <c r="AB73" s="120"/>
      <c r="AC73" s="120"/>
      <c r="AD73" s="120"/>
      <c r="AE73" s="120"/>
      <c r="AF73" s="120"/>
      <c r="AG73" s="121"/>
      <c r="AH73" s="119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1"/>
      <c r="AU73" s="119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1"/>
      <c r="BH73" s="119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1"/>
    </row>
    <row r="74" spans="1:72" ht="15.75">
      <c r="A74" s="119"/>
      <c r="B74" s="120"/>
      <c r="C74" s="120"/>
      <c r="D74" s="120"/>
      <c r="E74" s="120"/>
      <c r="F74" s="120"/>
      <c r="G74" s="120"/>
      <c r="H74" s="121"/>
      <c r="I74" s="122" t="s">
        <v>208</v>
      </c>
      <c r="J74" s="123"/>
      <c r="K74" s="123"/>
      <c r="L74" s="123"/>
      <c r="M74" s="123"/>
      <c r="N74" s="123"/>
      <c r="O74" s="124"/>
      <c r="P74" s="119"/>
      <c r="Q74" s="120"/>
      <c r="R74" s="120"/>
      <c r="S74" s="120"/>
      <c r="T74" s="120"/>
      <c r="U74" s="120"/>
      <c r="V74" s="121"/>
      <c r="W74" s="119"/>
      <c r="X74" s="120"/>
      <c r="Y74" s="120"/>
      <c r="Z74" s="120"/>
      <c r="AA74" s="120"/>
      <c r="AB74" s="120"/>
      <c r="AC74" s="120"/>
      <c r="AD74" s="120"/>
      <c r="AE74" s="120"/>
      <c r="AF74" s="120"/>
      <c r="AG74" s="121"/>
      <c r="AH74" s="119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1"/>
      <c r="AU74" s="119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1"/>
      <c r="BH74" s="119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1"/>
    </row>
    <row r="75" spans="1:72" ht="15.75">
      <c r="A75" s="119"/>
      <c r="B75" s="120"/>
      <c r="C75" s="120"/>
      <c r="D75" s="120"/>
      <c r="E75" s="120"/>
      <c r="F75" s="120"/>
      <c r="G75" s="120"/>
      <c r="H75" s="121"/>
      <c r="I75" s="122" t="s">
        <v>209</v>
      </c>
      <c r="J75" s="123"/>
      <c r="K75" s="123"/>
      <c r="L75" s="123"/>
      <c r="M75" s="123"/>
      <c r="N75" s="123"/>
      <c r="O75" s="124"/>
      <c r="P75" s="119"/>
      <c r="Q75" s="120"/>
      <c r="R75" s="120"/>
      <c r="S75" s="120"/>
      <c r="T75" s="120"/>
      <c r="U75" s="120"/>
      <c r="V75" s="121"/>
      <c r="W75" s="119"/>
      <c r="X75" s="120"/>
      <c r="Y75" s="120"/>
      <c r="Z75" s="120"/>
      <c r="AA75" s="120"/>
      <c r="AB75" s="120"/>
      <c r="AC75" s="120"/>
      <c r="AD75" s="120"/>
      <c r="AE75" s="120"/>
      <c r="AF75" s="120"/>
      <c r="AG75" s="121"/>
      <c r="AH75" s="119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1"/>
      <c r="AU75" s="119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1"/>
      <c r="BH75" s="119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1"/>
    </row>
    <row r="76" spans="1:72" ht="15.75">
      <c r="A76" s="119"/>
      <c r="B76" s="120"/>
      <c r="C76" s="120"/>
      <c r="D76" s="120"/>
      <c r="E76" s="120"/>
      <c r="F76" s="120"/>
      <c r="G76" s="120"/>
      <c r="H76" s="121"/>
      <c r="I76" s="122" t="s">
        <v>210</v>
      </c>
      <c r="J76" s="123"/>
      <c r="K76" s="123"/>
      <c r="L76" s="123"/>
      <c r="M76" s="123"/>
      <c r="N76" s="123"/>
      <c r="O76" s="124"/>
      <c r="P76" s="119"/>
      <c r="Q76" s="120"/>
      <c r="R76" s="120"/>
      <c r="S76" s="120"/>
      <c r="T76" s="120"/>
      <c r="U76" s="120"/>
      <c r="V76" s="121"/>
      <c r="W76" s="119"/>
      <c r="X76" s="120"/>
      <c r="Y76" s="120"/>
      <c r="Z76" s="120"/>
      <c r="AA76" s="120"/>
      <c r="AB76" s="120"/>
      <c r="AC76" s="120"/>
      <c r="AD76" s="120"/>
      <c r="AE76" s="120"/>
      <c r="AF76" s="120"/>
      <c r="AG76" s="121"/>
      <c r="AH76" s="119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1"/>
      <c r="AU76" s="119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1"/>
      <c r="BH76" s="119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1"/>
    </row>
    <row r="77" spans="1:72" ht="15.75">
      <c r="A77" s="128"/>
      <c r="B77" s="129"/>
      <c r="C77" s="129"/>
      <c r="D77" s="129"/>
      <c r="E77" s="129"/>
      <c r="F77" s="129"/>
      <c r="G77" s="129"/>
      <c r="H77" s="130"/>
      <c r="I77" s="131" t="s">
        <v>211</v>
      </c>
      <c r="J77" s="132"/>
      <c r="K77" s="132"/>
      <c r="L77" s="132"/>
      <c r="M77" s="132"/>
      <c r="N77" s="132"/>
      <c r="O77" s="133"/>
      <c r="P77" s="128"/>
      <c r="Q77" s="129"/>
      <c r="R77" s="129"/>
      <c r="S77" s="129"/>
      <c r="T77" s="129"/>
      <c r="U77" s="129"/>
      <c r="V77" s="130"/>
      <c r="W77" s="128"/>
      <c r="X77" s="129"/>
      <c r="Y77" s="129"/>
      <c r="Z77" s="129"/>
      <c r="AA77" s="129"/>
      <c r="AB77" s="129"/>
      <c r="AC77" s="129"/>
      <c r="AD77" s="129"/>
      <c r="AE77" s="129"/>
      <c r="AF77" s="129"/>
      <c r="AG77" s="130"/>
      <c r="AH77" s="128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30"/>
      <c r="AU77" s="128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30"/>
      <c r="BH77" s="128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30"/>
    </row>
    <row r="78" spans="1:72" ht="15.75">
      <c r="A78" s="125" t="s">
        <v>118</v>
      </c>
      <c r="B78" s="126"/>
      <c r="C78" s="126"/>
      <c r="D78" s="126"/>
      <c r="E78" s="126"/>
      <c r="F78" s="126"/>
      <c r="G78" s="126"/>
      <c r="H78" s="127"/>
      <c r="I78" s="134" t="s">
        <v>119</v>
      </c>
      <c r="J78" s="135"/>
      <c r="K78" s="135"/>
      <c r="L78" s="135"/>
      <c r="M78" s="135"/>
      <c r="N78" s="135"/>
      <c r="O78" s="136"/>
      <c r="P78" s="134"/>
      <c r="Q78" s="135"/>
      <c r="R78" s="135"/>
      <c r="S78" s="135"/>
      <c r="T78" s="135"/>
      <c r="U78" s="135"/>
      <c r="V78" s="136"/>
      <c r="W78" s="137"/>
      <c r="X78" s="138"/>
      <c r="Y78" s="138"/>
      <c r="Z78" s="138"/>
      <c r="AA78" s="138"/>
      <c r="AB78" s="138"/>
      <c r="AC78" s="138"/>
      <c r="AD78" s="138"/>
      <c r="AE78" s="138"/>
      <c r="AF78" s="138"/>
      <c r="AG78" s="139"/>
      <c r="AH78" s="137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9"/>
      <c r="AU78" s="137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9"/>
      <c r="BH78" s="137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9"/>
    </row>
    <row r="79" spans="1:72" ht="15.75">
      <c r="A79" s="119"/>
      <c r="B79" s="120"/>
      <c r="C79" s="120"/>
      <c r="D79" s="120"/>
      <c r="E79" s="120"/>
      <c r="F79" s="120"/>
      <c r="G79" s="120"/>
      <c r="H79" s="121"/>
      <c r="I79" s="122" t="s">
        <v>120</v>
      </c>
      <c r="J79" s="123"/>
      <c r="K79" s="123"/>
      <c r="L79" s="123"/>
      <c r="M79" s="123"/>
      <c r="N79" s="123"/>
      <c r="O79" s="124"/>
      <c r="P79" s="122"/>
      <c r="Q79" s="123"/>
      <c r="R79" s="123"/>
      <c r="S79" s="123"/>
      <c r="T79" s="123"/>
      <c r="U79" s="123"/>
      <c r="V79" s="124"/>
      <c r="W79" s="140"/>
      <c r="X79" s="141"/>
      <c r="Y79" s="141"/>
      <c r="Z79" s="141"/>
      <c r="AA79" s="141"/>
      <c r="AB79" s="141"/>
      <c r="AC79" s="141"/>
      <c r="AD79" s="141"/>
      <c r="AE79" s="141"/>
      <c r="AF79" s="141"/>
      <c r="AG79" s="142"/>
      <c r="AH79" s="140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2"/>
      <c r="AU79" s="140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2"/>
      <c r="BH79" s="140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2"/>
    </row>
    <row r="80" spans="1:72" ht="15.75">
      <c r="A80" s="119"/>
      <c r="B80" s="120"/>
      <c r="C80" s="120"/>
      <c r="D80" s="120"/>
      <c r="E80" s="120"/>
      <c r="F80" s="120"/>
      <c r="G80" s="120"/>
      <c r="H80" s="121"/>
      <c r="I80" s="122" t="s">
        <v>121</v>
      </c>
      <c r="J80" s="123"/>
      <c r="K80" s="123"/>
      <c r="L80" s="123"/>
      <c r="M80" s="123"/>
      <c r="N80" s="123"/>
      <c r="O80" s="124"/>
      <c r="P80" s="122"/>
      <c r="Q80" s="123"/>
      <c r="R80" s="123"/>
      <c r="S80" s="123"/>
      <c r="T80" s="123"/>
      <c r="U80" s="123"/>
      <c r="V80" s="124"/>
      <c r="W80" s="140"/>
      <c r="X80" s="141"/>
      <c r="Y80" s="141"/>
      <c r="Z80" s="141"/>
      <c r="AA80" s="141"/>
      <c r="AB80" s="141"/>
      <c r="AC80" s="141"/>
      <c r="AD80" s="141"/>
      <c r="AE80" s="141"/>
      <c r="AF80" s="141"/>
      <c r="AG80" s="142"/>
      <c r="AH80" s="140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2"/>
      <c r="AU80" s="140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2"/>
      <c r="BH80" s="140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2"/>
    </row>
    <row r="81" spans="1:72" ht="15.75">
      <c r="A81" s="128"/>
      <c r="B81" s="129"/>
      <c r="C81" s="129"/>
      <c r="D81" s="129"/>
      <c r="E81" s="129"/>
      <c r="F81" s="129"/>
      <c r="G81" s="129"/>
      <c r="H81" s="130"/>
      <c r="I81" s="131" t="s">
        <v>122</v>
      </c>
      <c r="J81" s="132"/>
      <c r="K81" s="132"/>
      <c r="L81" s="132"/>
      <c r="M81" s="132"/>
      <c r="N81" s="132"/>
      <c r="O81" s="133"/>
      <c r="P81" s="131"/>
      <c r="Q81" s="132"/>
      <c r="R81" s="132"/>
      <c r="S81" s="132"/>
      <c r="T81" s="132"/>
      <c r="U81" s="132"/>
      <c r="V81" s="133"/>
      <c r="W81" s="143"/>
      <c r="X81" s="144"/>
      <c r="Y81" s="144"/>
      <c r="Z81" s="144"/>
      <c r="AA81" s="144"/>
      <c r="AB81" s="144"/>
      <c r="AC81" s="144"/>
      <c r="AD81" s="144"/>
      <c r="AE81" s="144"/>
      <c r="AF81" s="144"/>
      <c r="AG81" s="145"/>
      <c r="AH81" s="143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5"/>
      <c r="AU81" s="143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5"/>
      <c r="BH81" s="143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5"/>
    </row>
    <row r="82" spans="1:72" ht="15.75">
      <c r="A82" s="125" t="s">
        <v>212</v>
      </c>
      <c r="B82" s="126"/>
      <c r="C82" s="126"/>
      <c r="D82" s="126"/>
      <c r="E82" s="126"/>
      <c r="F82" s="126"/>
      <c r="G82" s="126"/>
      <c r="H82" s="127"/>
      <c r="I82" s="134" t="s">
        <v>213</v>
      </c>
      <c r="J82" s="135"/>
      <c r="K82" s="135"/>
      <c r="L82" s="135"/>
      <c r="M82" s="135"/>
      <c r="N82" s="135"/>
      <c r="O82" s="136"/>
      <c r="P82" s="134"/>
      <c r="Q82" s="135"/>
      <c r="R82" s="135"/>
      <c r="S82" s="135"/>
      <c r="T82" s="135"/>
      <c r="U82" s="135"/>
      <c r="V82" s="136"/>
      <c r="W82" s="137"/>
      <c r="X82" s="138"/>
      <c r="Y82" s="138"/>
      <c r="Z82" s="138"/>
      <c r="AA82" s="138"/>
      <c r="AB82" s="138"/>
      <c r="AC82" s="138"/>
      <c r="AD82" s="138"/>
      <c r="AE82" s="138"/>
      <c r="AF82" s="138"/>
      <c r="AG82" s="139"/>
      <c r="AH82" s="137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9"/>
      <c r="AU82" s="137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9"/>
      <c r="BH82" s="137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9"/>
    </row>
    <row r="83" spans="1:72" ht="15.75">
      <c r="A83" s="119"/>
      <c r="B83" s="120"/>
      <c r="C83" s="120"/>
      <c r="D83" s="120"/>
      <c r="E83" s="120"/>
      <c r="F83" s="120"/>
      <c r="G83" s="120"/>
      <c r="H83" s="121"/>
      <c r="I83" s="122" t="s">
        <v>214</v>
      </c>
      <c r="J83" s="123"/>
      <c r="K83" s="123"/>
      <c r="L83" s="123"/>
      <c r="M83" s="123"/>
      <c r="N83" s="123"/>
      <c r="O83" s="124"/>
      <c r="P83" s="122"/>
      <c r="Q83" s="123"/>
      <c r="R83" s="123"/>
      <c r="S83" s="123"/>
      <c r="T83" s="123"/>
      <c r="U83" s="123"/>
      <c r="V83" s="124"/>
      <c r="W83" s="140"/>
      <c r="X83" s="141"/>
      <c r="Y83" s="141"/>
      <c r="Z83" s="141"/>
      <c r="AA83" s="141"/>
      <c r="AB83" s="141"/>
      <c r="AC83" s="141"/>
      <c r="AD83" s="141"/>
      <c r="AE83" s="141"/>
      <c r="AF83" s="141"/>
      <c r="AG83" s="142"/>
      <c r="AH83" s="140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2"/>
      <c r="AU83" s="140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2"/>
      <c r="BH83" s="140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2"/>
    </row>
    <row r="84" spans="1:72" ht="15.75">
      <c r="A84" s="119"/>
      <c r="B84" s="120"/>
      <c r="C84" s="120"/>
      <c r="D84" s="120"/>
      <c r="E84" s="120"/>
      <c r="F84" s="120"/>
      <c r="G84" s="120"/>
      <c r="H84" s="121"/>
      <c r="I84" s="122" t="s">
        <v>215</v>
      </c>
      <c r="J84" s="123"/>
      <c r="K84" s="123"/>
      <c r="L84" s="123"/>
      <c r="M84" s="123"/>
      <c r="N84" s="123"/>
      <c r="O84" s="124"/>
      <c r="P84" s="122"/>
      <c r="Q84" s="123"/>
      <c r="R84" s="123"/>
      <c r="S84" s="123"/>
      <c r="T84" s="123"/>
      <c r="U84" s="123"/>
      <c r="V84" s="124"/>
      <c r="W84" s="140"/>
      <c r="X84" s="141"/>
      <c r="Y84" s="141"/>
      <c r="Z84" s="141"/>
      <c r="AA84" s="141"/>
      <c r="AB84" s="141"/>
      <c r="AC84" s="141"/>
      <c r="AD84" s="141"/>
      <c r="AE84" s="141"/>
      <c r="AF84" s="141"/>
      <c r="AG84" s="142"/>
      <c r="AH84" s="140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2"/>
      <c r="AU84" s="140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2"/>
      <c r="BH84" s="140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2"/>
    </row>
    <row r="85" spans="1:72" ht="15.75">
      <c r="A85" s="119"/>
      <c r="B85" s="120"/>
      <c r="C85" s="120"/>
      <c r="D85" s="120"/>
      <c r="E85" s="120"/>
      <c r="F85" s="120"/>
      <c r="G85" s="120"/>
      <c r="H85" s="121"/>
      <c r="I85" s="122" t="s">
        <v>216</v>
      </c>
      <c r="J85" s="123"/>
      <c r="K85" s="123"/>
      <c r="L85" s="123"/>
      <c r="M85" s="123"/>
      <c r="N85" s="123"/>
      <c r="O85" s="124"/>
      <c r="P85" s="122"/>
      <c r="Q85" s="123"/>
      <c r="R85" s="123"/>
      <c r="S85" s="123"/>
      <c r="T85" s="123"/>
      <c r="U85" s="123"/>
      <c r="V85" s="124"/>
      <c r="W85" s="140"/>
      <c r="X85" s="141"/>
      <c r="Y85" s="141"/>
      <c r="Z85" s="141"/>
      <c r="AA85" s="141"/>
      <c r="AB85" s="141"/>
      <c r="AC85" s="141"/>
      <c r="AD85" s="141"/>
      <c r="AE85" s="141"/>
      <c r="AF85" s="141"/>
      <c r="AG85" s="142"/>
      <c r="AH85" s="140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2"/>
      <c r="AU85" s="140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2"/>
      <c r="BH85" s="140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2"/>
    </row>
    <row r="86" spans="1:72" ht="15.75">
      <c r="A86" s="128"/>
      <c r="B86" s="129"/>
      <c r="C86" s="129"/>
      <c r="D86" s="129"/>
      <c r="E86" s="129"/>
      <c r="F86" s="129"/>
      <c r="G86" s="129"/>
      <c r="H86" s="130"/>
      <c r="I86" s="131" t="s">
        <v>217</v>
      </c>
      <c r="J86" s="132"/>
      <c r="K86" s="132"/>
      <c r="L86" s="132"/>
      <c r="M86" s="132"/>
      <c r="N86" s="132"/>
      <c r="O86" s="133"/>
      <c r="P86" s="131"/>
      <c r="Q86" s="132"/>
      <c r="R86" s="132"/>
      <c r="S86" s="132"/>
      <c r="T86" s="132"/>
      <c r="U86" s="132"/>
      <c r="V86" s="133"/>
      <c r="W86" s="143"/>
      <c r="X86" s="144"/>
      <c r="Y86" s="144"/>
      <c r="Z86" s="144"/>
      <c r="AA86" s="144"/>
      <c r="AB86" s="144"/>
      <c r="AC86" s="144"/>
      <c r="AD86" s="144"/>
      <c r="AE86" s="144"/>
      <c r="AF86" s="144"/>
      <c r="AG86" s="145"/>
      <c r="AH86" s="143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5"/>
      <c r="AU86" s="143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5"/>
      <c r="BH86" s="143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5"/>
    </row>
    <row r="87" spans="1:72" ht="15.75">
      <c r="A87" s="128"/>
      <c r="B87" s="129"/>
      <c r="C87" s="129"/>
      <c r="D87" s="129"/>
      <c r="E87" s="129"/>
      <c r="F87" s="129"/>
      <c r="G87" s="129"/>
      <c r="H87" s="130"/>
      <c r="I87" s="131" t="s">
        <v>101</v>
      </c>
      <c r="J87" s="132"/>
      <c r="K87" s="132"/>
      <c r="L87" s="132"/>
      <c r="M87" s="132"/>
      <c r="N87" s="132"/>
      <c r="O87" s="133"/>
      <c r="P87" s="131"/>
      <c r="Q87" s="132"/>
      <c r="R87" s="132"/>
      <c r="S87" s="132"/>
      <c r="T87" s="132"/>
      <c r="U87" s="132"/>
      <c r="V87" s="133"/>
      <c r="W87" s="143"/>
      <c r="X87" s="144"/>
      <c r="Y87" s="144"/>
      <c r="Z87" s="144"/>
      <c r="AA87" s="144"/>
      <c r="AB87" s="144"/>
      <c r="AC87" s="144"/>
      <c r="AD87" s="144"/>
      <c r="AE87" s="144"/>
      <c r="AF87" s="144"/>
      <c r="AG87" s="145"/>
      <c r="AH87" s="143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5"/>
      <c r="AU87" s="143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5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5"/>
    </row>
    <row r="88" spans="1:72" ht="15.75">
      <c r="A88" s="125">
        <v>4</v>
      </c>
      <c r="B88" s="126"/>
      <c r="C88" s="126"/>
      <c r="D88" s="126"/>
      <c r="E88" s="126"/>
      <c r="F88" s="126"/>
      <c r="G88" s="126"/>
      <c r="H88" s="127"/>
      <c r="I88" s="134" t="s">
        <v>123</v>
      </c>
      <c r="J88" s="135"/>
      <c r="K88" s="135"/>
      <c r="L88" s="135"/>
      <c r="M88" s="135"/>
      <c r="N88" s="135"/>
      <c r="O88" s="136"/>
      <c r="P88" s="125" t="s">
        <v>142</v>
      </c>
      <c r="Q88" s="126"/>
      <c r="R88" s="126"/>
      <c r="S88" s="126"/>
      <c r="T88" s="126"/>
      <c r="U88" s="126"/>
      <c r="V88" s="127"/>
      <c r="W88" s="125" t="s">
        <v>142</v>
      </c>
      <c r="X88" s="126"/>
      <c r="Y88" s="126"/>
      <c r="Z88" s="126"/>
      <c r="AA88" s="126"/>
      <c r="AB88" s="126"/>
      <c r="AC88" s="126"/>
      <c r="AD88" s="126"/>
      <c r="AE88" s="126"/>
      <c r="AF88" s="126"/>
      <c r="AG88" s="127"/>
      <c r="AH88" s="125" t="s">
        <v>142</v>
      </c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7"/>
      <c r="AU88" s="125" t="s">
        <v>142</v>
      </c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7"/>
      <c r="BH88" s="125" t="s">
        <v>142</v>
      </c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7"/>
    </row>
    <row r="89" spans="1:72" ht="15.75">
      <c r="A89" s="119"/>
      <c r="B89" s="120"/>
      <c r="C89" s="120"/>
      <c r="D89" s="120"/>
      <c r="E89" s="120"/>
      <c r="F89" s="120"/>
      <c r="G89" s="120"/>
      <c r="H89" s="121"/>
      <c r="I89" s="122" t="s">
        <v>124</v>
      </c>
      <c r="J89" s="123"/>
      <c r="K89" s="123"/>
      <c r="L89" s="123"/>
      <c r="M89" s="123"/>
      <c r="N89" s="123"/>
      <c r="O89" s="124"/>
      <c r="P89" s="119"/>
      <c r="Q89" s="120"/>
      <c r="R89" s="120"/>
      <c r="S89" s="120"/>
      <c r="T89" s="120"/>
      <c r="U89" s="120"/>
      <c r="V89" s="121"/>
      <c r="W89" s="119"/>
      <c r="X89" s="120"/>
      <c r="Y89" s="120"/>
      <c r="Z89" s="120"/>
      <c r="AA89" s="120"/>
      <c r="AB89" s="120"/>
      <c r="AC89" s="120"/>
      <c r="AD89" s="120"/>
      <c r="AE89" s="120"/>
      <c r="AF89" s="120"/>
      <c r="AG89" s="121"/>
      <c r="AH89" s="119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1"/>
      <c r="AU89" s="119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1"/>
      <c r="BH89" s="119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1"/>
    </row>
    <row r="90" spans="1:72" ht="15.75">
      <c r="A90" s="119"/>
      <c r="B90" s="120"/>
      <c r="C90" s="120"/>
      <c r="D90" s="120"/>
      <c r="E90" s="120"/>
      <c r="F90" s="120"/>
      <c r="G90" s="120"/>
      <c r="H90" s="121"/>
      <c r="I90" s="122" t="s">
        <v>125</v>
      </c>
      <c r="J90" s="123"/>
      <c r="K90" s="123"/>
      <c r="L90" s="123"/>
      <c r="M90" s="123"/>
      <c r="N90" s="123"/>
      <c r="O90" s="124"/>
      <c r="P90" s="119"/>
      <c r="Q90" s="120"/>
      <c r="R90" s="120"/>
      <c r="S90" s="120"/>
      <c r="T90" s="120"/>
      <c r="U90" s="120"/>
      <c r="V90" s="121"/>
      <c r="W90" s="119"/>
      <c r="X90" s="120"/>
      <c r="Y90" s="120"/>
      <c r="Z90" s="120"/>
      <c r="AA90" s="120"/>
      <c r="AB90" s="120"/>
      <c r="AC90" s="120"/>
      <c r="AD90" s="120"/>
      <c r="AE90" s="120"/>
      <c r="AF90" s="120"/>
      <c r="AG90" s="121"/>
      <c r="AH90" s="119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1"/>
      <c r="AU90" s="119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1"/>
      <c r="BH90" s="119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1"/>
    </row>
    <row r="91" spans="1:72" ht="15.75">
      <c r="A91" s="128"/>
      <c r="B91" s="129"/>
      <c r="C91" s="129"/>
      <c r="D91" s="129"/>
      <c r="E91" s="129"/>
      <c r="F91" s="129"/>
      <c r="G91" s="129"/>
      <c r="H91" s="130"/>
      <c r="I91" s="131" t="s">
        <v>126</v>
      </c>
      <c r="J91" s="132"/>
      <c r="K91" s="132"/>
      <c r="L91" s="132"/>
      <c r="M91" s="132"/>
      <c r="N91" s="132"/>
      <c r="O91" s="133"/>
      <c r="P91" s="128"/>
      <c r="Q91" s="129"/>
      <c r="R91" s="129"/>
      <c r="S91" s="129"/>
      <c r="T91" s="129"/>
      <c r="U91" s="129"/>
      <c r="V91" s="130"/>
      <c r="W91" s="128"/>
      <c r="X91" s="129"/>
      <c r="Y91" s="129"/>
      <c r="Z91" s="129"/>
      <c r="AA91" s="129"/>
      <c r="AB91" s="129"/>
      <c r="AC91" s="129"/>
      <c r="AD91" s="129"/>
      <c r="AE91" s="129"/>
      <c r="AF91" s="129"/>
      <c r="AG91" s="130"/>
      <c r="AH91" s="128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30"/>
      <c r="AU91" s="128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30"/>
      <c r="BH91" s="128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30"/>
    </row>
    <row r="92" spans="1:72" ht="15.75">
      <c r="A92" s="125" t="s">
        <v>127</v>
      </c>
      <c r="B92" s="126"/>
      <c r="C92" s="126"/>
      <c r="D92" s="126"/>
      <c r="E92" s="126"/>
      <c r="F92" s="126"/>
      <c r="G92" s="126"/>
      <c r="H92" s="127"/>
      <c r="I92" s="134" t="s">
        <v>218</v>
      </c>
      <c r="J92" s="135"/>
      <c r="K92" s="135"/>
      <c r="L92" s="135"/>
      <c r="M92" s="135"/>
      <c r="N92" s="135"/>
      <c r="O92" s="136"/>
      <c r="P92" s="134"/>
      <c r="Q92" s="135"/>
      <c r="R92" s="135"/>
      <c r="S92" s="135"/>
      <c r="T92" s="135"/>
      <c r="U92" s="135"/>
      <c r="V92" s="136"/>
      <c r="W92" s="137"/>
      <c r="X92" s="138"/>
      <c r="Y92" s="138"/>
      <c r="Z92" s="138"/>
      <c r="AA92" s="138"/>
      <c r="AB92" s="138"/>
      <c r="AC92" s="138"/>
      <c r="AD92" s="138"/>
      <c r="AE92" s="138"/>
      <c r="AF92" s="138"/>
      <c r="AG92" s="139"/>
      <c r="AH92" s="137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9"/>
      <c r="AU92" s="137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9"/>
      <c r="BH92" s="137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9"/>
    </row>
    <row r="93" spans="1:72" ht="15.75">
      <c r="A93" s="119"/>
      <c r="B93" s="120"/>
      <c r="C93" s="120"/>
      <c r="D93" s="120"/>
      <c r="E93" s="120"/>
      <c r="F93" s="120"/>
      <c r="G93" s="120"/>
      <c r="H93" s="121"/>
      <c r="I93" s="122" t="s">
        <v>219</v>
      </c>
      <c r="J93" s="123"/>
      <c r="K93" s="123"/>
      <c r="L93" s="123"/>
      <c r="M93" s="123"/>
      <c r="N93" s="123"/>
      <c r="O93" s="124"/>
      <c r="P93" s="122"/>
      <c r="Q93" s="123"/>
      <c r="R93" s="123"/>
      <c r="S93" s="123"/>
      <c r="T93" s="123"/>
      <c r="U93" s="123"/>
      <c r="V93" s="124"/>
      <c r="W93" s="140"/>
      <c r="X93" s="141"/>
      <c r="Y93" s="141"/>
      <c r="Z93" s="141"/>
      <c r="AA93" s="141"/>
      <c r="AB93" s="141"/>
      <c r="AC93" s="141"/>
      <c r="AD93" s="141"/>
      <c r="AE93" s="141"/>
      <c r="AF93" s="141"/>
      <c r="AG93" s="142"/>
      <c r="AH93" s="140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2"/>
      <c r="AU93" s="140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2"/>
      <c r="BH93" s="140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2"/>
    </row>
    <row r="94" spans="1:72" ht="15.75">
      <c r="A94" s="119"/>
      <c r="B94" s="120"/>
      <c r="C94" s="120"/>
      <c r="D94" s="120"/>
      <c r="E94" s="120"/>
      <c r="F94" s="120"/>
      <c r="G94" s="120"/>
      <c r="H94" s="121"/>
      <c r="I94" s="122" t="s">
        <v>220</v>
      </c>
      <c r="J94" s="123"/>
      <c r="K94" s="123"/>
      <c r="L94" s="123"/>
      <c r="M94" s="123"/>
      <c r="N94" s="123"/>
      <c r="O94" s="124"/>
      <c r="P94" s="122"/>
      <c r="Q94" s="123"/>
      <c r="R94" s="123"/>
      <c r="S94" s="123"/>
      <c r="T94" s="123"/>
      <c r="U94" s="123"/>
      <c r="V94" s="124"/>
      <c r="W94" s="140"/>
      <c r="X94" s="141"/>
      <c r="Y94" s="141"/>
      <c r="Z94" s="141"/>
      <c r="AA94" s="141"/>
      <c r="AB94" s="141"/>
      <c r="AC94" s="141"/>
      <c r="AD94" s="141"/>
      <c r="AE94" s="141"/>
      <c r="AF94" s="141"/>
      <c r="AG94" s="142"/>
      <c r="AH94" s="140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2"/>
      <c r="AU94" s="140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2"/>
      <c r="BH94" s="140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2"/>
    </row>
    <row r="95" spans="1:72" ht="15.75">
      <c r="A95" s="119"/>
      <c r="B95" s="120"/>
      <c r="C95" s="120"/>
      <c r="D95" s="120"/>
      <c r="E95" s="120"/>
      <c r="F95" s="120"/>
      <c r="G95" s="120"/>
      <c r="H95" s="121"/>
      <c r="I95" s="122" t="s">
        <v>221</v>
      </c>
      <c r="J95" s="123"/>
      <c r="K95" s="123"/>
      <c r="L95" s="123"/>
      <c r="M95" s="123"/>
      <c r="N95" s="123"/>
      <c r="O95" s="124"/>
      <c r="P95" s="122"/>
      <c r="Q95" s="123"/>
      <c r="R95" s="123"/>
      <c r="S95" s="123"/>
      <c r="T95" s="123"/>
      <c r="U95" s="123"/>
      <c r="V95" s="124"/>
      <c r="W95" s="140"/>
      <c r="X95" s="141"/>
      <c r="Y95" s="141"/>
      <c r="Z95" s="141"/>
      <c r="AA95" s="141"/>
      <c r="AB95" s="141"/>
      <c r="AC95" s="141"/>
      <c r="AD95" s="141"/>
      <c r="AE95" s="141"/>
      <c r="AF95" s="141"/>
      <c r="AG95" s="142"/>
      <c r="AH95" s="140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2"/>
      <c r="AU95" s="140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2"/>
      <c r="BH95" s="140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2"/>
    </row>
    <row r="96" spans="1:72" ht="15.75">
      <c r="A96" s="128"/>
      <c r="B96" s="129"/>
      <c r="C96" s="129"/>
      <c r="D96" s="129"/>
      <c r="E96" s="129"/>
      <c r="F96" s="129"/>
      <c r="G96" s="129"/>
      <c r="H96" s="130"/>
      <c r="I96" s="131" t="s">
        <v>222</v>
      </c>
      <c r="J96" s="132"/>
      <c r="K96" s="132"/>
      <c r="L96" s="132"/>
      <c r="M96" s="132"/>
      <c r="N96" s="132"/>
      <c r="O96" s="133"/>
      <c r="P96" s="131"/>
      <c r="Q96" s="132"/>
      <c r="R96" s="132"/>
      <c r="S96" s="132"/>
      <c r="T96" s="132"/>
      <c r="U96" s="132"/>
      <c r="V96" s="133"/>
      <c r="W96" s="143"/>
      <c r="X96" s="144"/>
      <c r="Y96" s="144"/>
      <c r="Z96" s="144"/>
      <c r="AA96" s="144"/>
      <c r="AB96" s="144"/>
      <c r="AC96" s="144"/>
      <c r="AD96" s="144"/>
      <c r="AE96" s="144"/>
      <c r="AF96" s="144"/>
      <c r="AG96" s="145"/>
      <c r="AH96" s="143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5"/>
      <c r="AU96" s="143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5"/>
      <c r="BH96" s="143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5"/>
    </row>
    <row r="97" spans="1:72" ht="15.75">
      <c r="A97" s="125" t="s">
        <v>131</v>
      </c>
      <c r="B97" s="126"/>
      <c r="C97" s="126"/>
      <c r="D97" s="126"/>
      <c r="E97" s="126"/>
      <c r="F97" s="126"/>
      <c r="G97" s="126"/>
      <c r="H97" s="127"/>
      <c r="I97" s="134" t="s">
        <v>132</v>
      </c>
      <c r="J97" s="135"/>
      <c r="K97" s="135"/>
      <c r="L97" s="135"/>
      <c r="M97" s="135"/>
      <c r="N97" s="135"/>
      <c r="O97" s="136"/>
      <c r="P97" s="125" t="s">
        <v>142</v>
      </c>
      <c r="Q97" s="126"/>
      <c r="R97" s="126"/>
      <c r="S97" s="126"/>
      <c r="T97" s="126"/>
      <c r="U97" s="126"/>
      <c r="V97" s="127"/>
      <c r="W97" s="125" t="s">
        <v>142</v>
      </c>
      <c r="X97" s="126"/>
      <c r="Y97" s="126"/>
      <c r="Z97" s="126"/>
      <c r="AA97" s="126"/>
      <c r="AB97" s="126"/>
      <c r="AC97" s="126"/>
      <c r="AD97" s="126"/>
      <c r="AE97" s="126"/>
      <c r="AF97" s="126"/>
      <c r="AG97" s="127"/>
      <c r="AH97" s="125" t="s">
        <v>142</v>
      </c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7"/>
      <c r="AU97" s="125" t="s">
        <v>142</v>
      </c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7"/>
      <c r="BH97" s="125" t="s">
        <v>142</v>
      </c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7"/>
    </row>
    <row r="98" spans="1:72" ht="15.75">
      <c r="A98" s="128"/>
      <c r="B98" s="129"/>
      <c r="C98" s="129"/>
      <c r="D98" s="129"/>
      <c r="E98" s="129"/>
      <c r="F98" s="129"/>
      <c r="G98" s="129"/>
      <c r="H98" s="130"/>
      <c r="I98" s="131" t="s">
        <v>133</v>
      </c>
      <c r="J98" s="132"/>
      <c r="K98" s="132"/>
      <c r="L98" s="132"/>
      <c r="M98" s="132"/>
      <c r="N98" s="132"/>
      <c r="O98" s="133"/>
      <c r="P98" s="128"/>
      <c r="Q98" s="129"/>
      <c r="R98" s="129"/>
      <c r="S98" s="129"/>
      <c r="T98" s="129"/>
      <c r="U98" s="129"/>
      <c r="V98" s="130"/>
      <c r="W98" s="128"/>
      <c r="X98" s="129"/>
      <c r="Y98" s="129"/>
      <c r="Z98" s="129"/>
      <c r="AA98" s="129"/>
      <c r="AB98" s="129"/>
      <c r="AC98" s="129"/>
      <c r="AD98" s="129"/>
      <c r="AE98" s="129"/>
      <c r="AF98" s="129"/>
      <c r="AG98" s="130"/>
      <c r="AH98" s="128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30"/>
      <c r="AU98" s="128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30"/>
      <c r="BH98" s="128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30"/>
    </row>
    <row r="99" spans="1:72" ht="15.75">
      <c r="A99" s="125" t="s">
        <v>134</v>
      </c>
      <c r="B99" s="126"/>
      <c r="C99" s="126"/>
      <c r="D99" s="126"/>
      <c r="E99" s="126"/>
      <c r="F99" s="126"/>
      <c r="G99" s="126"/>
      <c r="H99" s="127"/>
      <c r="I99" s="134" t="s">
        <v>223</v>
      </c>
      <c r="J99" s="135"/>
      <c r="K99" s="135"/>
      <c r="L99" s="135"/>
      <c r="M99" s="135"/>
      <c r="N99" s="135"/>
      <c r="O99" s="136"/>
      <c r="P99" s="134"/>
      <c r="Q99" s="135"/>
      <c r="R99" s="135"/>
      <c r="S99" s="135"/>
      <c r="T99" s="135"/>
      <c r="U99" s="135"/>
      <c r="V99" s="136"/>
      <c r="W99" s="137"/>
      <c r="X99" s="138"/>
      <c r="Y99" s="138"/>
      <c r="Z99" s="138"/>
      <c r="AA99" s="138"/>
      <c r="AB99" s="138"/>
      <c r="AC99" s="138"/>
      <c r="AD99" s="138"/>
      <c r="AE99" s="138"/>
      <c r="AF99" s="138"/>
      <c r="AG99" s="139"/>
      <c r="AH99" s="137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9"/>
      <c r="AU99" s="137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9"/>
      <c r="BH99" s="137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9"/>
    </row>
    <row r="100" spans="1:72" ht="15.75">
      <c r="A100" s="119"/>
      <c r="B100" s="120"/>
      <c r="C100" s="120"/>
      <c r="D100" s="120"/>
      <c r="E100" s="120"/>
      <c r="F100" s="120"/>
      <c r="G100" s="120"/>
      <c r="H100" s="121"/>
      <c r="I100" s="122" t="s">
        <v>224</v>
      </c>
      <c r="J100" s="123"/>
      <c r="K100" s="123"/>
      <c r="L100" s="123"/>
      <c r="M100" s="123"/>
      <c r="N100" s="123"/>
      <c r="O100" s="124"/>
      <c r="P100" s="122"/>
      <c r="Q100" s="123"/>
      <c r="R100" s="123"/>
      <c r="S100" s="123"/>
      <c r="T100" s="123"/>
      <c r="U100" s="123"/>
      <c r="V100" s="124"/>
      <c r="W100" s="140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/>
      <c r="AH100" s="140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2"/>
      <c r="AU100" s="140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2"/>
      <c r="BH100" s="140"/>
      <c r="BI100" s="141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2"/>
    </row>
    <row r="101" spans="1:72" ht="15.75">
      <c r="A101" s="119"/>
      <c r="B101" s="120"/>
      <c r="C101" s="120"/>
      <c r="D101" s="120"/>
      <c r="E101" s="120"/>
      <c r="F101" s="120"/>
      <c r="G101" s="120"/>
      <c r="H101" s="121"/>
      <c r="I101" s="122" t="s">
        <v>225</v>
      </c>
      <c r="J101" s="123"/>
      <c r="K101" s="123"/>
      <c r="L101" s="123"/>
      <c r="M101" s="123"/>
      <c r="N101" s="123"/>
      <c r="O101" s="124"/>
      <c r="P101" s="122"/>
      <c r="Q101" s="123"/>
      <c r="R101" s="123"/>
      <c r="S101" s="123"/>
      <c r="T101" s="123"/>
      <c r="U101" s="123"/>
      <c r="V101" s="124"/>
      <c r="W101" s="140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2"/>
      <c r="AH101" s="140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2"/>
      <c r="AU101" s="140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2"/>
      <c r="BH101" s="140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2"/>
    </row>
    <row r="102" spans="1:72" ht="15.75">
      <c r="A102" s="119"/>
      <c r="B102" s="120"/>
      <c r="C102" s="120"/>
      <c r="D102" s="120"/>
      <c r="E102" s="120"/>
      <c r="F102" s="120"/>
      <c r="G102" s="120"/>
      <c r="H102" s="121"/>
      <c r="I102" s="122" t="s">
        <v>226</v>
      </c>
      <c r="J102" s="123"/>
      <c r="K102" s="123"/>
      <c r="L102" s="123"/>
      <c r="M102" s="123"/>
      <c r="N102" s="123"/>
      <c r="O102" s="124"/>
      <c r="P102" s="122"/>
      <c r="Q102" s="123"/>
      <c r="R102" s="123"/>
      <c r="S102" s="123"/>
      <c r="T102" s="123"/>
      <c r="U102" s="123"/>
      <c r="V102" s="124"/>
      <c r="W102" s="140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2"/>
      <c r="AH102" s="140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2"/>
      <c r="AU102" s="140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2"/>
      <c r="BH102" s="140"/>
      <c r="BI102" s="141"/>
      <c r="BJ102" s="141"/>
      <c r="BK102" s="141"/>
      <c r="BL102" s="141"/>
      <c r="BM102" s="141"/>
      <c r="BN102" s="141"/>
      <c r="BO102" s="141"/>
      <c r="BP102" s="141"/>
      <c r="BQ102" s="141"/>
      <c r="BR102" s="141"/>
      <c r="BS102" s="141"/>
      <c r="BT102" s="142"/>
    </row>
    <row r="103" spans="1:72" ht="15.75">
      <c r="A103" s="119"/>
      <c r="B103" s="120"/>
      <c r="C103" s="120"/>
      <c r="D103" s="120"/>
      <c r="E103" s="120"/>
      <c r="F103" s="120"/>
      <c r="G103" s="120"/>
      <c r="H103" s="121"/>
      <c r="I103" s="122" t="s">
        <v>227</v>
      </c>
      <c r="J103" s="123"/>
      <c r="K103" s="123"/>
      <c r="L103" s="123"/>
      <c r="M103" s="123"/>
      <c r="N103" s="123"/>
      <c r="O103" s="124"/>
      <c r="P103" s="122"/>
      <c r="Q103" s="123"/>
      <c r="R103" s="123"/>
      <c r="S103" s="123"/>
      <c r="T103" s="123"/>
      <c r="U103" s="123"/>
      <c r="V103" s="124"/>
      <c r="W103" s="140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/>
      <c r="AH103" s="140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2"/>
      <c r="AU103" s="140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2"/>
      <c r="BH103" s="140"/>
      <c r="BI103" s="141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2"/>
    </row>
    <row r="104" spans="1:72" ht="15.75">
      <c r="A104" s="119"/>
      <c r="B104" s="120"/>
      <c r="C104" s="120"/>
      <c r="D104" s="120"/>
      <c r="E104" s="120"/>
      <c r="F104" s="120"/>
      <c r="G104" s="120"/>
      <c r="H104" s="121"/>
      <c r="I104" s="122" t="s">
        <v>228</v>
      </c>
      <c r="J104" s="123"/>
      <c r="K104" s="123"/>
      <c r="L104" s="123"/>
      <c r="M104" s="123"/>
      <c r="N104" s="123"/>
      <c r="O104" s="124"/>
      <c r="P104" s="122"/>
      <c r="Q104" s="123"/>
      <c r="R104" s="123"/>
      <c r="S104" s="123"/>
      <c r="T104" s="123"/>
      <c r="U104" s="123"/>
      <c r="V104" s="124"/>
      <c r="W104" s="140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/>
      <c r="AH104" s="140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2"/>
      <c r="AU104" s="140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2"/>
      <c r="BH104" s="140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2"/>
    </row>
    <row r="105" spans="1:72" ht="15.75">
      <c r="A105" s="119"/>
      <c r="B105" s="120"/>
      <c r="C105" s="120"/>
      <c r="D105" s="120"/>
      <c r="E105" s="120"/>
      <c r="F105" s="120"/>
      <c r="G105" s="120"/>
      <c r="H105" s="121"/>
      <c r="I105" s="122" t="s">
        <v>229</v>
      </c>
      <c r="J105" s="123"/>
      <c r="K105" s="123"/>
      <c r="L105" s="123"/>
      <c r="M105" s="123"/>
      <c r="N105" s="123"/>
      <c r="O105" s="124"/>
      <c r="P105" s="122"/>
      <c r="Q105" s="123"/>
      <c r="R105" s="123"/>
      <c r="S105" s="123"/>
      <c r="T105" s="123"/>
      <c r="U105" s="123"/>
      <c r="V105" s="124"/>
      <c r="W105" s="140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2"/>
      <c r="AH105" s="140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2"/>
      <c r="AU105" s="140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2"/>
      <c r="BH105" s="140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2"/>
    </row>
    <row r="106" spans="1:72" ht="15.75">
      <c r="A106" s="119"/>
      <c r="B106" s="120"/>
      <c r="C106" s="120"/>
      <c r="D106" s="120"/>
      <c r="E106" s="120"/>
      <c r="F106" s="120"/>
      <c r="G106" s="120"/>
      <c r="H106" s="121"/>
      <c r="I106" s="122" t="s">
        <v>230</v>
      </c>
      <c r="J106" s="123"/>
      <c r="K106" s="123"/>
      <c r="L106" s="123"/>
      <c r="M106" s="123"/>
      <c r="N106" s="123"/>
      <c r="O106" s="124"/>
      <c r="P106" s="122"/>
      <c r="Q106" s="123"/>
      <c r="R106" s="123"/>
      <c r="S106" s="123"/>
      <c r="T106" s="123"/>
      <c r="U106" s="123"/>
      <c r="V106" s="124"/>
      <c r="W106" s="140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2"/>
      <c r="AH106" s="140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2"/>
      <c r="AU106" s="140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2"/>
      <c r="BH106" s="140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2"/>
    </row>
    <row r="107" spans="1:72" ht="15.75">
      <c r="A107" s="119"/>
      <c r="B107" s="120"/>
      <c r="C107" s="120"/>
      <c r="D107" s="120"/>
      <c r="E107" s="120"/>
      <c r="F107" s="120"/>
      <c r="G107" s="120"/>
      <c r="H107" s="121"/>
      <c r="I107" s="122" t="s">
        <v>231</v>
      </c>
      <c r="J107" s="123"/>
      <c r="K107" s="123"/>
      <c r="L107" s="123"/>
      <c r="M107" s="123"/>
      <c r="N107" s="123"/>
      <c r="O107" s="124"/>
      <c r="P107" s="122"/>
      <c r="Q107" s="123"/>
      <c r="R107" s="123"/>
      <c r="S107" s="123"/>
      <c r="T107" s="123"/>
      <c r="U107" s="123"/>
      <c r="V107" s="124"/>
      <c r="W107" s="140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2"/>
      <c r="AH107" s="140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2"/>
      <c r="AU107" s="140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2"/>
      <c r="BH107" s="140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2"/>
    </row>
    <row r="108" spans="1:72" ht="15.75">
      <c r="A108" s="128"/>
      <c r="B108" s="129"/>
      <c r="C108" s="129"/>
      <c r="D108" s="129"/>
      <c r="E108" s="129"/>
      <c r="F108" s="129"/>
      <c r="G108" s="129"/>
      <c r="H108" s="130"/>
      <c r="I108" s="131" t="s">
        <v>232</v>
      </c>
      <c r="J108" s="132"/>
      <c r="K108" s="132"/>
      <c r="L108" s="132"/>
      <c r="M108" s="132"/>
      <c r="N108" s="132"/>
      <c r="O108" s="133"/>
      <c r="P108" s="131"/>
      <c r="Q108" s="132"/>
      <c r="R108" s="132"/>
      <c r="S108" s="132"/>
      <c r="T108" s="132"/>
      <c r="U108" s="132"/>
      <c r="V108" s="133"/>
      <c r="W108" s="143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5"/>
      <c r="AH108" s="143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5"/>
      <c r="AU108" s="143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5"/>
      <c r="BH108" s="143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5"/>
    </row>
    <row r="109" spans="1:72" ht="15.75">
      <c r="A109" s="125" t="s">
        <v>233</v>
      </c>
      <c r="B109" s="126"/>
      <c r="C109" s="126"/>
      <c r="D109" s="126"/>
      <c r="E109" s="126"/>
      <c r="F109" s="126"/>
      <c r="G109" s="126"/>
      <c r="H109" s="127"/>
      <c r="I109" s="134" t="s">
        <v>234</v>
      </c>
      <c r="J109" s="135"/>
      <c r="K109" s="135"/>
      <c r="L109" s="135"/>
      <c r="M109" s="135"/>
      <c r="N109" s="135"/>
      <c r="O109" s="136"/>
      <c r="P109" s="134"/>
      <c r="Q109" s="135"/>
      <c r="R109" s="135"/>
      <c r="S109" s="135"/>
      <c r="T109" s="135"/>
      <c r="U109" s="135"/>
      <c r="V109" s="136"/>
      <c r="W109" s="137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9"/>
      <c r="AH109" s="137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9"/>
      <c r="AU109" s="137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9"/>
      <c r="BH109" s="137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9"/>
    </row>
    <row r="110" spans="1:72" ht="15.75">
      <c r="A110" s="128"/>
      <c r="B110" s="129"/>
      <c r="C110" s="129"/>
      <c r="D110" s="129"/>
      <c r="E110" s="129"/>
      <c r="F110" s="129"/>
      <c r="G110" s="129"/>
      <c r="H110" s="130"/>
      <c r="I110" s="131" t="s">
        <v>235</v>
      </c>
      <c r="J110" s="132"/>
      <c r="K110" s="132"/>
      <c r="L110" s="132"/>
      <c r="M110" s="132"/>
      <c r="N110" s="132"/>
      <c r="O110" s="133"/>
      <c r="P110" s="131"/>
      <c r="Q110" s="132"/>
      <c r="R110" s="132"/>
      <c r="S110" s="132"/>
      <c r="T110" s="132"/>
      <c r="U110" s="132"/>
      <c r="V110" s="133"/>
      <c r="W110" s="143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5"/>
      <c r="AH110" s="143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5"/>
      <c r="AU110" s="143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5"/>
      <c r="BH110" s="143"/>
      <c r="BI110" s="144"/>
      <c r="BJ110" s="144"/>
      <c r="BK110" s="144"/>
      <c r="BL110" s="144"/>
      <c r="BM110" s="144"/>
      <c r="BN110" s="144"/>
      <c r="BO110" s="144"/>
      <c r="BP110" s="144"/>
      <c r="BQ110" s="144"/>
      <c r="BR110" s="144"/>
      <c r="BS110" s="144"/>
      <c r="BT110" s="145"/>
    </row>
    <row r="111" spans="1:72" ht="15.75">
      <c r="A111" s="128"/>
      <c r="B111" s="129"/>
      <c r="C111" s="129"/>
      <c r="D111" s="129"/>
      <c r="E111" s="129"/>
      <c r="F111" s="129"/>
      <c r="G111" s="129"/>
      <c r="H111" s="130"/>
      <c r="I111" s="131" t="s">
        <v>101</v>
      </c>
      <c r="J111" s="132"/>
      <c r="K111" s="132"/>
      <c r="L111" s="132"/>
      <c r="M111" s="132"/>
      <c r="N111" s="132"/>
      <c r="O111" s="133"/>
      <c r="P111" s="131"/>
      <c r="Q111" s="132"/>
      <c r="R111" s="132"/>
      <c r="S111" s="132"/>
      <c r="T111" s="132"/>
      <c r="U111" s="132"/>
      <c r="V111" s="133"/>
      <c r="W111" s="143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5"/>
      <c r="AH111" s="143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5"/>
      <c r="AU111" s="143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5"/>
      <c r="BH111" s="144"/>
      <c r="BI111" s="144"/>
      <c r="BJ111" s="144"/>
      <c r="BK111" s="144"/>
      <c r="BL111" s="144"/>
      <c r="BM111" s="144"/>
      <c r="BN111" s="144"/>
      <c r="BO111" s="144"/>
      <c r="BP111" s="144"/>
      <c r="BQ111" s="144"/>
      <c r="BR111" s="144"/>
      <c r="BS111" s="144"/>
      <c r="BT111" s="145"/>
    </row>
    <row r="112" spans="1:72" ht="15.75">
      <c r="A112" s="125" t="s">
        <v>152</v>
      </c>
      <c r="B112" s="126"/>
      <c r="C112" s="126"/>
      <c r="D112" s="126"/>
      <c r="E112" s="126"/>
      <c r="F112" s="126"/>
      <c r="G112" s="126"/>
      <c r="H112" s="127"/>
      <c r="I112" s="134" t="s">
        <v>153</v>
      </c>
      <c r="J112" s="135"/>
      <c r="K112" s="135"/>
      <c r="L112" s="135"/>
      <c r="M112" s="135"/>
      <c r="N112" s="135"/>
      <c r="O112" s="136"/>
      <c r="P112" s="125" t="s">
        <v>142</v>
      </c>
      <c r="Q112" s="126"/>
      <c r="R112" s="126"/>
      <c r="S112" s="126"/>
      <c r="T112" s="126"/>
      <c r="U112" s="126"/>
      <c r="V112" s="127"/>
      <c r="W112" s="125" t="s">
        <v>142</v>
      </c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7"/>
      <c r="AH112" s="125" t="s">
        <v>142</v>
      </c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7"/>
      <c r="AU112" s="125" t="s">
        <v>142</v>
      </c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7"/>
      <c r="BH112" s="125" t="s">
        <v>142</v>
      </c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7"/>
    </row>
    <row r="113" spans="1:72" ht="15.75">
      <c r="A113" s="119"/>
      <c r="B113" s="120"/>
      <c r="C113" s="120"/>
      <c r="D113" s="120"/>
      <c r="E113" s="120"/>
      <c r="F113" s="120"/>
      <c r="G113" s="120"/>
      <c r="H113" s="121"/>
      <c r="I113" s="122" t="s">
        <v>154</v>
      </c>
      <c r="J113" s="123"/>
      <c r="K113" s="123"/>
      <c r="L113" s="123"/>
      <c r="M113" s="123"/>
      <c r="N113" s="123"/>
      <c r="O113" s="124"/>
      <c r="P113" s="119"/>
      <c r="Q113" s="120"/>
      <c r="R113" s="120"/>
      <c r="S113" s="120"/>
      <c r="T113" s="120"/>
      <c r="U113" s="120"/>
      <c r="V113" s="121"/>
      <c r="W113" s="119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1"/>
      <c r="AH113" s="119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1"/>
      <c r="AU113" s="119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1"/>
      <c r="BH113" s="119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1"/>
    </row>
    <row r="114" spans="1:72" ht="15.75">
      <c r="A114" s="128"/>
      <c r="B114" s="129"/>
      <c r="C114" s="129"/>
      <c r="D114" s="129"/>
      <c r="E114" s="129"/>
      <c r="F114" s="129"/>
      <c r="G114" s="129"/>
      <c r="H114" s="130"/>
      <c r="I114" s="131" t="s">
        <v>155</v>
      </c>
      <c r="J114" s="132"/>
      <c r="K114" s="132"/>
      <c r="L114" s="132"/>
      <c r="M114" s="132"/>
      <c r="N114" s="132"/>
      <c r="O114" s="133"/>
      <c r="P114" s="128"/>
      <c r="Q114" s="129"/>
      <c r="R114" s="129"/>
      <c r="S114" s="129"/>
      <c r="T114" s="129"/>
      <c r="U114" s="129"/>
      <c r="V114" s="130"/>
      <c r="W114" s="128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30"/>
      <c r="AH114" s="128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30"/>
      <c r="AU114" s="128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30"/>
      <c r="BH114" s="128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30"/>
    </row>
    <row r="115" spans="1:72" ht="15.75">
      <c r="A115" s="125" t="s">
        <v>156</v>
      </c>
      <c r="B115" s="126"/>
      <c r="C115" s="126"/>
      <c r="D115" s="126"/>
      <c r="E115" s="126"/>
      <c r="F115" s="126"/>
      <c r="G115" s="126"/>
      <c r="H115" s="127"/>
      <c r="I115" s="134" t="s">
        <v>157</v>
      </c>
      <c r="J115" s="135"/>
      <c r="K115" s="135"/>
      <c r="L115" s="135"/>
      <c r="M115" s="135"/>
      <c r="N115" s="135"/>
      <c r="O115" s="136"/>
      <c r="P115" s="125" t="s">
        <v>142</v>
      </c>
      <c r="Q115" s="126"/>
      <c r="R115" s="126"/>
      <c r="S115" s="126"/>
      <c r="T115" s="126"/>
      <c r="U115" s="126"/>
      <c r="V115" s="127"/>
      <c r="W115" s="125" t="s">
        <v>142</v>
      </c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7"/>
      <c r="AH115" s="125" t="s">
        <v>142</v>
      </c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7"/>
      <c r="AU115" s="125" t="s">
        <v>142</v>
      </c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7"/>
      <c r="BH115" s="125" t="s">
        <v>142</v>
      </c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7"/>
    </row>
    <row r="116" spans="1:72" ht="15.75">
      <c r="A116" s="128"/>
      <c r="B116" s="129"/>
      <c r="C116" s="129"/>
      <c r="D116" s="129"/>
      <c r="E116" s="129"/>
      <c r="F116" s="129"/>
      <c r="G116" s="129"/>
      <c r="H116" s="130"/>
      <c r="I116" s="131" t="s">
        <v>158</v>
      </c>
      <c r="J116" s="132"/>
      <c r="K116" s="132"/>
      <c r="L116" s="132"/>
      <c r="M116" s="132"/>
      <c r="N116" s="132"/>
      <c r="O116" s="133"/>
      <c r="P116" s="128"/>
      <c r="Q116" s="129"/>
      <c r="R116" s="129"/>
      <c r="S116" s="129"/>
      <c r="T116" s="129"/>
      <c r="U116" s="129"/>
      <c r="V116" s="130"/>
      <c r="W116" s="128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30"/>
      <c r="AH116" s="128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30"/>
      <c r="AU116" s="128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30"/>
      <c r="BH116" s="128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30"/>
    </row>
    <row r="117" spans="1:72" ht="15.75">
      <c r="A117" s="125" t="s">
        <v>159</v>
      </c>
      <c r="B117" s="126"/>
      <c r="C117" s="126"/>
      <c r="D117" s="126"/>
      <c r="E117" s="126"/>
      <c r="F117" s="126"/>
      <c r="G117" s="126"/>
      <c r="H117" s="127"/>
      <c r="I117" s="134" t="s">
        <v>132</v>
      </c>
      <c r="J117" s="135"/>
      <c r="K117" s="135"/>
      <c r="L117" s="135"/>
      <c r="M117" s="135"/>
      <c r="N117" s="135"/>
      <c r="O117" s="136"/>
      <c r="P117" s="125" t="s">
        <v>142</v>
      </c>
      <c r="Q117" s="126"/>
      <c r="R117" s="126"/>
      <c r="S117" s="126"/>
      <c r="T117" s="126"/>
      <c r="U117" s="126"/>
      <c r="V117" s="127"/>
      <c r="W117" s="125" t="s">
        <v>142</v>
      </c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7"/>
      <c r="AH117" s="125" t="s">
        <v>142</v>
      </c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7"/>
      <c r="AU117" s="125" t="s">
        <v>142</v>
      </c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7"/>
      <c r="BH117" s="125" t="s">
        <v>142</v>
      </c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7"/>
    </row>
    <row r="118" spans="1:72" ht="15.75">
      <c r="A118" s="128"/>
      <c r="B118" s="129"/>
      <c r="C118" s="129"/>
      <c r="D118" s="129"/>
      <c r="E118" s="129"/>
      <c r="F118" s="129"/>
      <c r="G118" s="129"/>
      <c r="H118" s="130"/>
      <c r="I118" s="131" t="s">
        <v>133</v>
      </c>
      <c r="J118" s="132"/>
      <c r="K118" s="132"/>
      <c r="L118" s="132"/>
      <c r="M118" s="132"/>
      <c r="N118" s="132"/>
      <c r="O118" s="133"/>
      <c r="P118" s="128"/>
      <c r="Q118" s="129"/>
      <c r="R118" s="129"/>
      <c r="S118" s="129"/>
      <c r="T118" s="129"/>
      <c r="U118" s="129"/>
      <c r="V118" s="130"/>
      <c r="W118" s="128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30"/>
      <c r="AH118" s="128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30"/>
      <c r="AU118" s="128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30"/>
      <c r="BH118" s="128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30"/>
    </row>
    <row r="119" spans="1:72" ht="15.75">
      <c r="A119" s="125" t="s">
        <v>160</v>
      </c>
      <c r="B119" s="126"/>
      <c r="C119" s="126"/>
      <c r="D119" s="126"/>
      <c r="E119" s="126"/>
      <c r="F119" s="126"/>
      <c r="G119" s="126"/>
      <c r="H119" s="127"/>
      <c r="I119" s="134" t="s">
        <v>135</v>
      </c>
      <c r="J119" s="135"/>
      <c r="K119" s="135"/>
      <c r="L119" s="135"/>
      <c r="M119" s="135"/>
      <c r="N119" s="135"/>
      <c r="O119" s="136"/>
      <c r="P119" s="134"/>
      <c r="Q119" s="135"/>
      <c r="R119" s="135"/>
      <c r="S119" s="135"/>
      <c r="T119" s="135"/>
      <c r="U119" s="135"/>
      <c r="V119" s="136"/>
      <c r="W119" s="137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9"/>
      <c r="AH119" s="137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9"/>
      <c r="AU119" s="137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9"/>
      <c r="BH119" s="137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9"/>
    </row>
    <row r="120" spans="1:72" ht="15.75">
      <c r="A120" s="119"/>
      <c r="B120" s="120"/>
      <c r="C120" s="120"/>
      <c r="D120" s="120"/>
      <c r="E120" s="120"/>
      <c r="F120" s="120"/>
      <c r="G120" s="120"/>
      <c r="H120" s="121"/>
      <c r="I120" s="122" t="s">
        <v>136</v>
      </c>
      <c r="J120" s="123"/>
      <c r="K120" s="123"/>
      <c r="L120" s="123"/>
      <c r="M120" s="123"/>
      <c r="N120" s="123"/>
      <c r="O120" s="124"/>
      <c r="P120" s="122"/>
      <c r="Q120" s="123"/>
      <c r="R120" s="123"/>
      <c r="S120" s="123"/>
      <c r="T120" s="123"/>
      <c r="U120" s="123"/>
      <c r="V120" s="124"/>
      <c r="W120" s="140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2"/>
      <c r="AH120" s="140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2"/>
      <c r="AU120" s="140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2"/>
      <c r="BH120" s="140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2"/>
    </row>
    <row r="121" spans="1:72" ht="15.75">
      <c r="A121" s="119"/>
      <c r="B121" s="120"/>
      <c r="C121" s="120"/>
      <c r="D121" s="120"/>
      <c r="E121" s="120"/>
      <c r="F121" s="120"/>
      <c r="G121" s="120"/>
      <c r="H121" s="121"/>
      <c r="I121" s="122" t="s">
        <v>137</v>
      </c>
      <c r="J121" s="123"/>
      <c r="K121" s="123"/>
      <c r="L121" s="123"/>
      <c r="M121" s="123"/>
      <c r="N121" s="123"/>
      <c r="O121" s="124"/>
      <c r="P121" s="122"/>
      <c r="Q121" s="123"/>
      <c r="R121" s="123"/>
      <c r="S121" s="123"/>
      <c r="T121" s="123"/>
      <c r="U121" s="123"/>
      <c r="V121" s="124"/>
      <c r="W121" s="140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2"/>
      <c r="AH121" s="140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2"/>
      <c r="AU121" s="140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2"/>
      <c r="BH121" s="140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2"/>
    </row>
    <row r="122" spans="1:72" ht="15.75">
      <c r="A122" s="119"/>
      <c r="B122" s="120"/>
      <c r="C122" s="120"/>
      <c r="D122" s="120"/>
      <c r="E122" s="120"/>
      <c r="F122" s="120"/>
      <c r="G122" s="120"/>
      <c r="H122" s="121"/>
      <c r="I122" s="122" t="s">
        <v>236</v>
      </c>
      <c r="J122" s="123"/>
      <c r="K122" s="123"/>
      <c r="L122" s="123"/>
      <c r="M122" s="123"/>
      <c r="N122" s="123"/>
      <c r="O122" s="124"/>
      <c r="P122" s="122"/>
      <c r="Q122" s="123"/>
      <c r="R122" s="123"/>
      <c r="S122" s="123"/>
      <c r="T122" s="123"/>
      <c r="U122" s="123"/>
      <c r="V122" s="124"/>
      <c r="W122" s="140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2"/>
      <c r="AH122" s="140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2"/>
      <c r="AU122" s="140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2"/>
      <c r="BH122" s="140"/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1"/>
      <c r="BT122" s="142"/>
    </row>
    <row r="123" spans="1:72" ht="15.75">
      <c r="A123" s="119"/>
      <c r="B123" s="120"/>
      <c r="C123" s="120"/>
      <c r="D123" s="120"/>
      <c r="E123" s="120"/>
      <c r="F123" s="120"/>
      <c r="G123" s="120"/>
      <c r="H123" s="121"/>
      <c r="I123" s="122" t="s">
        <v>237</v>
      </c>
      <c r="J123" s="123"/>
      <c r="K123" s="123"/>
      <c r="L123" s="123"/>
      <c r="M123" s="123"/>
      <c r="N123" s="123"/>
      <c r="O123" s="124"/>
      <c r="P123" s="122"/>
      <c r="Q123" s="123"/>
      <c r="R123" s="123"/>
      <c r="S123" s="123"/>
      <c r="T123" s="123"/>
      <c r="U123" s="123"/>
      <c r="V123" s="124"/>
      <c r="W123" s="140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2"/>
      <c r="AH123" s="140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2"/>
      <c r="AU123" s="140"/>
      <c r="AV123" s="141"/>
      <c r="AW123" s="141"/>
      <c r="AX123" s="141"/>
      <c r="AY123" s="141"/>
      <c r="AZ123" s="141"/>
      <c r="BA123" s="141"/>
      <c r="BB123" s="141"/>
      <c r="BC123" s="141"/>
      <c r="BD123" s="141"/>
      <c r="BE123" s="141"/>
      <c r="BF123" s="141"/>
      <c r="BG123" s="142"/>
      <c r="BH123" s="140"/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1"/>
      <c r="BT123" s="142"/>
    </row>
    <row r="124" spans="1:72" ht="15.75">
      <c r="A124" s="119"/>
      <c r="B124" s="120"/>
      <c r="C124" s="120"/>
      <c r="D124" s="120"/>
      <c r="E124" s="120"/>
      <c r="F124" s="120"/>
      <c r="G124" s="120"/>
      <c r="H124" s="121"/>
      <c r="I124" s="122" t="s">
        <v>238</v>
      </c>
      <c r="J124" s="123"/>
      <c r="K124" s="123"/>
      <c r="L124" s="123"/>
      <c r="M124" s="123"/>
      <c r="N124" s="123"/>
      <c r="O124" s="124"/>
      <c r="P124" s="122"/>
      <c r="Q124" s="123"/>
      <c r="R124" s="123"/>
      <c r="S124" s="123"/>
      <c r="T124" s="123"/>
      <c r="U124" s="123"/>
      <c r="V124" s="124"/>
      <c r="W124" s="140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2"/>
      <c r="AH124" s="140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2"/>
      <c r="AU124" s="140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2"/>
      <c r="BH124" s="140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2"/>
    </row>
    <row r="125" spans="1:72" ht="15.75">
      <c r="A125" s="119"/>
      <c r="B125" s="120"/>
      <c r="C125" s="120"/>
      <c r="D125" s="120"/>
      <c r="E125" s="120"/>
      <c r="F125" s="120"/>
      <c r="G125" s="120"/>
      <c r="H125" s="121"/>
      <c r="I125" s="122" t="s">
        <v>239</v>
      </c>
      <c r="J125" s="123"/>
      <c r="K125" s="123"/>
      <c r="L125" s="123"/>
      <c r="M125" s="123"/>
      <c r="N125" s="123"/>
      <c r="O125" s="124"/>
      <c r="P125" s="122"/>
      <c r="Q125" s="123"/>
      <c r="R125" s="123"/>
      <c r="S125" s="123"/>
      <c r="T125" s="123"/>
      <c r="U125" s="123"/>
      <c r="V125" s="124"/>
      <c r="W125" s="140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2"/>
      <c r="AH125" s="140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2"/>
      <c r="AU125" s="140"/>
      <c r="AV125" s="141"/>
      <c r="AW125" s="141"/>
      <c r="AX125" s="141"/>
      <c r="AY125" s="141"/>
      <c r="AZ125" s="141"/>
      <c r="BA125" s="141"/>
      <c r="BB125" s="141"/>
      <c r="BC125" s="141"/>
      <c r="BD125" s="141"/>
      <c r="BE125" s="141"/>
      <c r="BF125" s="141"/>
      <c r="BG125" s="142"/>
      <c r="BH125" s="140"/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1"/>
      <c r="BT125" s="142"/>
    </row>
    <row r="126" spans="1:72" ht="15.75">
      <c r="A126" s="119"/>
      <c r="B126" s="120"/>
      <c r="C126" s="120"/>
      <c r="D126" s="120"/>
      <c r="E126" s="120"/>
      <c r="F126" s="120"/>
      <c r="G126" s="120"/>
      <c r="H126" s="121"/>
      <c r="I126" s="122" t="s">
        <v>240</v>
      </c>
      <c r="J126" s="123"/>
      <c r="K126" s="123"/>
      <c r="L126" s="123"/>
      <c r="M126" s="123"/>
      <c r="N126" s="123"/>
      <c r="O126" s="124"/>
      <c r="P126" s="122"/>
      <c r="Q126" s="123"/>
      <c r="R126" s="123"/>
      <c r="S126" s="123"/>
      <c r="T126" s="123"/>
      <c r="U126" s="123"/>
      <c r="V126" s="124"/>
      <c r="W126" s="140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2"/>
      <c r="AH126" s="140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2"/>
      <c r="AU126" s="140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2"/>
      <c r="BH126" s="140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2"/>
    </row>
    <row r="127" spans="1:72" ht="15.75">
      <c r="A127" s="128"/>
      <c r="B127" s="129"/>
      <c r="C127" s="129"/>
      <c r="D127" s="129"/>
      <c r="E127" s="129"/>
      <c r="F127" s="129"/>
      <c r="G127" s="129"/>
      <c r="H127" s="130"/>
      <c r="I127" s="131" t="s">
        <v>241</v>
      </c>
      <c r="J127" s="132"/>
      <c r="K127" s="132"/>
      <c r="L127" s="132"/>
      <c r="M127" s="132"/>
      <c r="N127" s="132"/>
      <c r="O127" s="133"/>
      <c r="P127" s="131"/>
      <c r="Q127" s="132"/>
      <c r="R127" s="132"/>
      <c r="S127" s="132"/>
      <c r="T127" s="132"/>
      <c r="U127" s="132"/>
      <c r="V127" s="133"/>
      <c r="W127" s="143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5"/>
      <c r="AH127" s="143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5"/>
      <c r="AU127" s="143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5"/>
      <c r="BH127" s="143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5"/>
    </row>
    <row r="128" spans="1:72" ht="15.75">
      <c r="A128" s="128"/>
      <c r="B128" s="129"/>
      <c r="C128" s="129"/>
      <c r="D128" s="129"/>
      <c r="E128" s="129"/>
      <c r="F128" s="129"/>
      <c r="G128" s="129"/>
      <c r="H128" s="130"/>
      <c r="I128" s="131" t="s">
        <v>101</v>
      </c>
      <c r="J128" s="132"/>
      <c r="K128" s="132"/>
      <c r="L128" s="132"/>
      <c r="M128" s="132"/>
      <c r="N128" s="132"/>
      <c r="O128" s="133"/>
      <c r="P128" s="131"/>
      <c r="Q128" s="132"/>
      <c r="R128" s="132"/>
      <c r="S128" s="132"/>
      <c r="T128" s="132"/>
      <c r="U128" s="132"/>
      <c r="V128" s="133"/>
      <c r="W128" s="143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5"/>
      <c r="AH128" s="143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5"/>
      <c r="AU128" s="143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5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5"/>
    </row>
    <row r="129" spans="1:72" ht="15.75">
      <c r="A129" s="125" t="s">
        <v>161</v>
      </c>
      <c r="B129" s="126"/>
      <c r="C129" s="126"/>
      <c r="D129" s="126"/>
      <c r="E129" s="126"/>
      <c r="F129" s="126"/>
      <c r="G129" s="126"/>
      <c r="H129" s="127"/>
      <c r="I129" s="134" t="s">
        <v>162</v>
      </c>
      <c r="J129" s="135"/>
      <c r="K129" s="135"/>
      <c r="L129" s="135"/>
      <c r="M129" s="135"/>
      <c r="N129" s="135"/>
      <c r="O129" s="136"/>
      <c r="P129" s="125" t="s">
        <v>142</v>
      </c>
      <c r="Q129" s="126"/>
      <c r="R129" s="126"/>
      <c r="S129" s="126"/>
      <c r="T129" s="126"/>
      <c r="U129" s="126"/>
      <c r="V129" s="127"/>
      <c r="W129" s="125" t="s">
        <v>142</v>
      </c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7"/>
      <c r="AH129" s="125" t="s">
        <v>142</v>
      </c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7"/>
      <c r="AU129" s="125" t="s">
        <v>142</v>
      </c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7"/>
      <c r="BH129" s="125" t="s">
        <v>142</v>
      </c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7"/>
    </row>
    <row r="130" spans="1:72" ht="15.75">
      <c r="A130" s="128"/>
      <c r="B130" s="129"/>
      <c r="C130" s="129"/>
      <c r="D130" s="129"/>
      <c r="E130" s="129"/>
      <c r="F130" s="129"/>
      <c r="G130" s="129"/>
      <c r="H130" s="130"/>
      <c r="I130" s="131" t="s">
        <v>163</v>
      </c>
      <c r="J130" s="132"/>
      <c r="K130" s="132"/>
      <c r="L130" s="132"/>
      <c r="M130" s="132"/>
      <c r="N130" s="132"/>
      <c r="O130" s="133"/>
      <c r="P130" s="128"/>
      <c r="Q130" s="129"/>
      <c r="R130" s="129"/>
      <c r="S130" s="129"/>
      <c r="T130" s="129"/>
      <c r="U130" s="129"/>
      <c r="V130" s="130"/>
      <c r="W130" s="128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30"/>
      <c r="AH130" s="128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30"/>
      <c r="AU130" s="128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30"/>
      <c r="BH130" s="128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30"/>
    </row>
    <row r="131" spans="1:72" ht="15.75">
      <c r="A131" s="128" t="s">
        <v>164</v>
      </c>
      <c r="B131" s="129"/>
      <c r="C131" s="129"/>
      <c r="D131" s="129"/>
      <c r="E131" s="129"/>
      <c r="F131" s="129"/>
      <c r="G131" s="129"/>
      <c r="H131" s="130"/>
      <c r="I131" s="131" t="s">
        <v>165</v>
      </c>
      <c r="J131" s="132"/>
      <c r="K131" s="132"/>
      <c r="L131" s="132"/>
      <c r="M131" s="132"/>
      <c r="N131" s="132"/>
      <c r="O131" s="133"/>
      <c r="P131" s="113"/>
      <c r="Q131" s="114"/>
      <c r="R131" s="114"/>
      <c r="S131" s="114"/>
      <c r="T131" s="114"/>
      <c r="U131" s="114"/>
      <c r="V131" s="115"/>
      <c r="W131" s="146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8"/>
      <c r="AH131" s="146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8"/>
      <c r="AU131" s="146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8"/>
      <c r="BH131" s="146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8"/>
    </row>
    <row r="132" spans="1:72" ht="15.75">
      <c r="A132" s="125" t="s">
        <v>242</v>
      </c>
      <c r="B132" s="126"/>
      <c r="C132" s="126"/>
      <c r="D132" s="126"/>
      <c r="E132" s="126"/>
      <c r="F132" s="126"/>
      <c r="G132" s="126"/>
      <c r="H132" s="127"/>
      <c r="I132" s="134" t="s">
        <v>243</v>
      </c>
      <c r="J132" s="135"/>
      <c r="K132" s="135"/>
      <c r="L132" s="135"/>
      <c r="M132" s="135"/>
      <c r="N132" s="135"/>
      <c r="O132" s="136"/>
      <c r="P132" s="134"/>
      <c r="Q132" s="135"/>
      <c r="R132" s="135"/>
      <c r="S132" s="135"/>
      <c r="T132" s="135"/>
      <c r="U132" s="135"/>
      <c r="V132" s="136"/>
      <c r="W132" s="137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9"/>
      <c r="AH132" s="137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9"/>
      <c r="AU132" s="137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9"/>
      <c r="BH132" s="137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9"/>
    </row>
    <row r="133" spans="1:72" ht="15.75">
      <c r="A133" s="119"/>
      <c r="B133" s="120"/>
      <c r="C133" s="120"/>
      <c r="D133" s="120"/>
      <c r="E133" s="120"/>
      <c r="F133" s="120"/>
      <c r="G133" s="120"/>
      <c r="H133" s="121"/>
      <c r="I133" s="122" t="s">
        <v>244</v>
      </c>
      <c r="J133" s="123"/>
      <c r="K133" s="123"/>
      <c r="L133" s="123"/>
      <c r="M133" s="123"/>
      <c r="N133" s="123"/>
      <c r="O133" s="124"/>
      <c r="P133" s="122"/>
      <c r="Q133" s="123"/>
      <c r="R133" s="123"/>
      <c r="S133" s="123"/>
      <c r="T133" s="123"/>
      <c r="U133" s="123"/>
      <c r="V133" s="124"/>
      <c r="W133" s="140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2"/>
      <c r="AH133" s="140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2"/>
      <c r="AU133" s="140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2"/>
      <c r="BH133" s="140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2"/>
    </row>
    <row r="134" spans="1:72" ht="15.75">
      <c r="A134" s="119"/>
      <c r="B134" s="120"/>
      <c r="C134" s="120"/>
      <c r="D134" s="120"/>
      <c r="E134" s="120"/>
      <c r="F134" s="120"/>
      <c r="G134" s="120"/>
      <c r="H134" s="121"/>
      <c r="I134" s="122" t="s">
        <v>245</v>
      </c>
      <c r="J134" s="123"/>
      <c r="K134" s="123"/>
      <c r="L134" s="123"/>
      <c r="M134" s="123"/>
      <c r="N134" s="123"/>
      <c r="O134" s="124"/>
      <c r="P134" s="122"/>
      <c r="Q134" s="123"/>
      <c r="R134" s="123"/>
      <c r="S134" s="123"/>
      <c r="T134" s="123"/>
      <c r="U134" s="123"/>
      <c r="V134" s="124"/>
      <c r="W134" s="140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2"/>
      <c r="AH134" s="140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2"/>
      <c r="AU134" s="140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2"/>
      <c r="BH134" s="140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2"/>
    </row>
    <row r="135" spans="1:72" ht="15.75">
      <c r="A135" s="119"/>
      <c r="B135" s="120"/>
      <c r="C135" s="120"/>
      <c r="D135" s="120"/>
      <c r="E135" s="120"/>
      <c r="F135" s="120"/>
      <c r="G135" s="120"/>
      <c r="H135" s="121"/>
      <c r="I135" s="122" t="s">
        <v>246</v>
      </c>
      <c r="J135" s="123"/>
      <c r="K135" s="123"/>
      <c r="L135" s="123"/>
      <c r="M135" s="123"/>
      <c r="N135" s="123"/>
      <c r="O135" s="124"/>
      <c r="P135" s="122"/>
      <c r="Q135" s="123"/>
      <c r="R135" s="123"/>
      <c r="S135" s="123"/>
      <c r="T135" s="123"/>
      <c r="U135" s="123"/>
      <c r="V135" s="124"/>
      <c r="W135" s="140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2"/>
      <c r="AH135" s="140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2"/>
      <c r="AU135" s="140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2"/>
      <c r="BH135" s="140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2"/>
    </row>
    <row r="136" spans="1:72" ht="15.75">
      <c r="A136" s="119"/>
      <c r="B136" s="120"/>
      <c r="C136" s="120"/>
      <c r="D136" s="120"/>
      <c r="E136" s="120"/>
      <c r="F136" s="120"/>
      <c r="G136" s="120"/>
      <c r="H136" s="121"/>
      <c r="I136" s="122" t="s">
        <v>247</v>
      </c>
      <c r="J136" s="123"/>
      <c r="K136" s="123"/>
      <c r="L136" s="123"/>
      <c r="M136" s="123"/>
      <c r="N136" s="123"/>
      <c r="O136" s="124"/>
      <c r="P136" s="122"/>
      <c r="Q136" s="123"/>
      <c r="R136" s="123"/>
      <c r="S136" s="123"/>
      <c r="T136" s="123"/>
      <c r="U136" s="123"/>
      <c r="V136" s="124"/>
      <c r="W136" s="140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2"/>
      <c r="AH136" s="140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2"/>
      <c r="AU136" s="140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2"/>
      <c r="BH136" s="140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2"/>
    </row>
    <row r="137" spans="1:72" ht="15.75">
      <c r="A137" s="119"/>
      <c r="B137" s="120"/>
      <c r="C137" s="120"/>
      <c r="D137" s="120"/>
      <c r="E137" s="120"/>
      <c r="F137" s="120"/>
      <c r="G137" s="120"/>
      <c r="H137" s="121"/>
      <c r="I137" s="122" t="s">
        <v>248</v>
      </c>
      <c r="J137" s="123"/>
      <c r="K137" s="123"/>
      <c r="L137" s="123"/>
      <c r="M137" s="123"/>
      <c r="N137" s="123"/>
      <c r="O137" s="124"/>
      <c r="P137" s="122"/>
      <c r="Q137" s="123"/>
      <c r="R137" s="123"/>
      <c r="S137" s="123"/>
      <c r="T137" s="123"/>
      <c r="U137" s="123"/>
      <c r="V137" s="124"/>
      <c r="W137" s="140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2"/>
      <c r="AH137" s="140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2"/>
      <c r="AU137" s="140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2"/>
      <c r="BH137" s="140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2"/>
    </row>
    <row r="138" spans="1:72" ht="15.75">
      <c r="A138" s="119"/>
      <c r="B138" s="120"/>
      <c r="C138" s="120"/>
      <c r="D138" s="120"/>
      <c r="E138" s="120"/>
      <c r="F138" s="120"/>
      <c r="G138" s="120"/>
      <c r="H138" s="121"/>
      <c r="I138" s="122" t="s">
        <v>249</v>
      </c>
      <c r="J138" s="123"/>
      <c r="K138" s="123"/>
      <c r="L138" s="123"/>
      <c r="M138" s="123"/>
      <c r="N138" s="123"/>
      <c r="O138" s="124"/>
      <c r="P138" s="122"/>
      <c r="Q138" s="123"/>
      <c r="R138" s="123"/>
      <c r="S138" s="123"/>
      <c r="T138" s="123"/>
      <c r="U138" s="123"/>
      <c r="V138" s="124"/>
      <c r="W138" s="140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2"/>
      <c r="AH138" s="140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2"/>
      <c r="AU138" s="140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2"/>
      <c r="BH138" s="140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2"/>
    </row>
    <row r="139" spans="1:72" ht="15.75">
      <c r="A139" s="119"/>
      <c r="B139" s="120"/>
      <c r="C139" s="120"/>
      <c r="D139" s="120"/>
      <c r="E139" s="120"/>
      <c r="F139" s="120"/>
      <c r="G139" s="120"/>
      <c r="H139" s="121"/>
      <c r="I139" s="122" t="s">
        <v>250</v>
      </c>
      <c r="J139" s="123"/>
      <c r="K139" s="123"/>
      <c r="L139" s="123"/>
      <c r="M139" s="123"/>
      <c r="N139" s="123"/>
      <c r="O139" s="124"/>
      <c r="P139" s="122"/>
      <c r="Q139" s="123"/>
      <c r="R139" s="123"/>
      <c r="S139" s="123"/>
      <c r="T139" s="123"/>
      <c r="U139" s="123"/>
      <c r="V139" s="124"/>
      <c r="W139" s="140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2"/>
      <c r="AH139" s="140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2"/>
      <c r="AU139" s="140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2"/>
      <c r="BH139" s="140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2"/>
    </row>
    <row r="140" spans="1:72" ht="15.75">
      <c r="A140" s="128"/>
      <c r="B140" s="129"/>
      <c r="C140" s="129"/>
      <c r="D140" s="129"/>
      <c r="E140" s="129"/>
      <c r="F140" s="129"/>
      <c r="G140" s="129"/>
      <c r="H140" s="130"/>
      <c r="I140" s="131" t="s">
        <v>251</v>
      </c>
      <c r="J140" s="132"/>
      <c r="K140" s="132"/>
      <c r="L140" s="132"/>
      <c r="M140" s="132"/>
      <c r="N140" s="132"/>
      <c r="O140" s="133"/>
      <c r="P140" s="131"/>
      <c r="Q140" s="132"/>
      <c r="R140" s="132"/>
      <c r="S140" s="132"/>
      <c r="T140" s="132"/>
      <c r="U140" s="132"/>
      <c r="V140" s="133"/>
      <c r="W140" s="143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5"/>
      <c r="AH140" s="143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5"/>
      <c r="AU140" s="143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5"/>
      <c r="BH140" s="143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5"/>
    </row>
    <row r="141" spans="1:72" ht="15.75">
      <c r="A141" s="128"/>
      <c r="B141" s="129"/>
      <c r="C141" s="129"/>
      <c r="D141" s="129"/>
      <c r="E141" s="129"/>
      <c r="F141" s="129"/>
      <c r="G141" s="129"/>
      <c r="H141" s="130"/>
      <c r="I141" s="131" t="s">
        <v>101</v>
      </c>
      <c r="J141" s="132"/>
      <c r="K141" s="132"/>
      <c r="L141" s="132"/>
      <c r="M141" s="132"/>
      <c r="N141" s="132"/>
      <c r="O141" s="133"/>
      <c r="P141" s="113"/>
      <c r="Q141" s="114"/>
      <c r="R141" s="114"/>
      <c r="S141" s="114"/>
      <c r="T141" s="114"/>
      <c r="U141" s="114"/>
      <c r="V141" s="115"/>
      <c r="W141" s="146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8"/>
      <c r="AH141" s="146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8"/>
      <c r="AU141" s="146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8"/>
      <c r="BH141" s="146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8"/>
    </row>
    <row r="142" spans="1:72" ht="15.75">
      <c r="A142" s="125" t="s">
        <v>166</v>
      </c>
      <c r="B142" s="126"/>
      <c r="C142" s="126"/>
      <c r="D142" s="126"/>
      <c r="E142" s="126"/>
      <c r="F142" s="126"/>
      <c r="G142" s="126"/>
      <c r="H142" s="127"/>
      <c r="I142" s="149" t="s">
        <v>252</v>
      </c>
      <c r="J142" s="150"/>
      <c r="K142" s="150"/>
      <c r="L142" s="150"/>
      <c r="M142" s="150"/>
      <c r="N142" s="150"/>
      <c r="O142" s="151"/>
      <c r="P142" s="125" t="s">
        <v>142</v>
      </c>
      <c r="Q142" s="126"/>
      <c r="R142" s="126"/>
      <c r="S142" s="126"/>
      <c r="T142" s="126"/>
      <c r="U142" s="126"/>
      <c r="V142" s="127"/>
      <c r="W142" s="125" t="s">
        <v>142</v>
      </c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7"/>
      <c r="AH142" s="125" t="s">
        <v>142</v>
      </c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7"/>
      <c r="AU142" s="125" t="s">
        <v>142</v>
      </c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7"/>
      <c r="BH142" s="125" t="s">
        <v>142</v>
      </c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7"/>
    </row>
    <row r="143" spans="1:72" ht="15.75">
      <c r="A143" s="128"/>
      <c r="B143" s="129"/>
      <c r="C143" s="129"/>
      <c r="D143" s="129"/>
      <c r="E143" s="129"/>
      <c r="F143" s="129"/>
      <c r="G143" s="129"/>
      <c r="H143" s="130"/>
      <c r="I143" s="152"/>
      <c r="J143" s="153"/>
      <c r="K143" s="153"/>
      <c r="L143" s="153"/>
      <c r="M143" s="153"/>
      <c r="N143" s="153"/>
      <c r="O143" s="154"/>
      <c r="P143" s="128"/>
      <c r="Q143" s="129"/>
      <c r="R143" s="129"/>
      <c r="S143" s="129"/>
      <c r="T143" s="129"/>
      <c r="U143" s="129"/>
      <c r="V143" s="130"/>
      <c r="W143" s="128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30"/>
      <c r="AH143" s="128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30"/>
      <c r="AU143" s="128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30"/>
      <c r="BH143" s="128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30"/>
    </row>
    <row r="144" spans="1:73" ht="15.75">
      <c r="A144" s="155" t="s">
        <v>253</v>
      </c>
      <c r="B144" s="156"/>
      <c r="C144" s="156"/>
      <c r="D144" s="156"/>
      <c r="E144" s="156"/>
      <c r="F144" s="156"/>
      <c r="G144" s="156"/>
      <c r="H144" s="157"/>
      <c r="I144" s="134" t="s">
        <v>256</v>
      </c>
      <c r="J144" s="135"/>
      <c r="K144" s="135"/>
      <c r="L144" s="135"/>
      <c r="M144" s="135"/>
      <c r="N144" s="135"/>
      <c r="O144" s="136"/>
      <c r="P144" s="125">
        <v>2021</v>
      </c>
      <c r="Q144" s="126"/>
      <c r="R144" s="126"/>
      <c r="S144" s="126"/>
      <c r="T144" s="126"/>
      <c r="U144" s="126"/>
      <c r="V144" s="127"/>
      <c r="W144" s="125">
        <v>0.4</v>
      </c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7"/>
      <c r="AH144" s="125">
        <v>4</v>
      </c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7"/>
      <c r="AU144" s="125">
        <v>28</v>
      </c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7"/>
      <c r="BH144" s="125">
        <v>10.156</v>
      </c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7"/>
      <c r="BU144" s="20" t="s">
        <v>257</v>
      </c>
    </row>
    <row r="145" spans="1:73" ht="15.75">
      <c r="A145" s="155" t="s">
        <v>258</v>
      </c>
      <c r="B145" s="156"/>
      <c r="C145" s="156"/>
      <c r="D145" s="156"/>
      <c r="E145" s="156"/>
      <c r="F145" s="156"/>
      <c r="G145" s="156"/>
      <c r="H145" s="157"/>
      <c r="I145" s="113" t="s">
        <v>259</v>
      </c>
      <c r="J145" s="114"/>
      <c r="K145" s="114"/>
      <c r="L145" s="114"/>
      <c r="M145" s="114"/>
      <c r="N145" s="114"/>
      <c r="O145" s="115"/>
      <c r="P145" s="125">
        <v>2021</v>
      </c>
      <c r="Q145" s="126"/>
      <c r="R145" s="126"/>
      <c r="S145" s="126"/>
      <c r="T145" s="126"/>
      <c r="U145" s="126"/>
      <c r="V145" s="127"/>
      <c r="W145" s="125">
        <v>0.4</v>
      </c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7"/>
      <c r="AH145" s="110">
        <v>2</v>
      </c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2"/>
      <c r="AU145" s="110">
        <v>22</v>
      </c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2"/>
      <c r="BH145" s="110">
        <v>67.006</v>
      </c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2"/>
      <c r="BU145" s="20" t="s">
        <v>257</v>
      </c>
    </row>
    <row r="146" spans="1:72" ht="15.75">
      <c r="A146" s="125" t="s">
        <v>171</v>
      </c>
      <c r="B146" s="126"/>
      <c r="C146" s="126"/>
      <c r="D146" s="126"/>
      <c r="E146" s="126"/>
      <c r="F146" s="126"/>
      <c r="G146" s="126"/>
      <c r="H146" s="127"/>
      <c r="I146" s="134" t="s">
        <v>172</v>
      </c>
      <c r="J146" s="135"/>
      <c r="K146" s="135"/>
      <c r="L146" s="135"/>
      <c r="M146" s="135"/>
      <c r="N146" s="135"/>
      <c r="O146" s="136"/>
      <c r="P146" s="134"/>
      <c r="Q146" s="135"/>
      <c r="R146" s="135"/>
      <c r="S146" s="135"/>
      <c r="T146" s="135"/>
      <c r="U146" s="135"/>
      <c r="V146" s="136"/>
      <c r="W146" s="137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9"/>
      <c r="AH146" s="137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9"/>
      <c r="AU146" s="137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9"/>
      <c r="BH146" s="137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9"/>
    </row>
    <row r="147" spans="1:72" ht="15.75">
      <c r="A147" s="128"/>
      <c r="B147" s="129"/>
      <c r="C147" s="129"/>
      <c r="D147" s="129"/>
      <c r="E147" s="129"/>
      <c r="F147" s="129"/>
      <c r="G147" s="129"/>
      <c r="H147" s="130"/>
      <c r="I147" s="131" t="s">
        <v>173</v>
      </c>
      <c r="J147" s="132"/>
      <c r="K147" s="132"/>
      <c r="L147" s="132"/>
      <c r="M147" s="132"/>
      <c r="N147" s="132"/>
      <c r="O147" s="133"/>
      <c r="P147" s="131"/>
      <c r="Q147" s="132"/>
      <c r="R147" s="132"/>
      <c r="S147" s="132"/>
      <c r="T147" s="132"/>
      <c r="U147" s="132"/>
      <c r="V147" s="133"/>
      <c r="W147" s="143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5"/>
      <c r="AH147" s="143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5"/>
      <c r="AU147" s="143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5"/>
      <c r="BH147" s="143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5"/>
    </row>
    <row r="148" spans="1:72" ht="15.75">
      <c r="A148" s="128"/>
      <c r="B148" s="129"/>
      <c r="C148" s="129"/>
      <c r="D148" s="129"/>
      <c r="E148" s="129"/>
      <c r="F148" s="129"/>
      <c r="G148" s="129"/>
      <c r="H148" s="130"/>
      <c r="I148" s="131" t="s">
        <v>101</v>
      </c>
      <c r="J148" s="132"/>
      <c r="K148" s="132"/>
      <c r="L148" s="132"/>
      <c r="M148" s="132"/>
      <c r="N148" s="132"/>
      <c r="O148" s="133"/>
      <c r="P148" s="113"/>
      <c r="Q148" s="114"/>
      <c r="R148" s="114"/>
      <c r="S148" s="114"/>
      <c r="T148" s="114"/>
      <c r="U148" s="114"/>
      <c r="V148" s="115"/>
      <c r="W148" s="146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8"/>
      <c r="AH148" s="146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8"/>
      <c r="AU148" s="146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8"/>
      <c r="BH148" s="146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8"/>
    </row>
  </sheetData>
  <sheetProtection/>
  <mergeCells count="512">
    <mergeCell ref="BH146:BT147"/>
    <mergeCell ref="A147:H147"/>
    <mergeCell ref="I147:O147"/>
    <mergeCell ref="A148:H148"/>
    <mergeCell ref="I148:O148"/>
    <mergeCell ref="P148:V148"/>
    <mergeCell ref="W148:AG148"/>
    <mergeCell ref="AH148:AT148"/>
    <mergeCell ref="AU148:BG148"/>
    <mergeCell ref="BH148:BT148"/>
    <mergeCell ref="A146:H146"/>
    <mergeCell ref="I146:O146"/>
    <mergeCell ref="P146:V147"/>
    <mergeCell ref="W146:AG147"/>
    <mergeCell ref="AH146:AT147"/>
    <mergeCell ref="AU146:BG147"/>
    <mergeCell ref="AU144:BG144"/>
    <mergeCell ref="BH144:BT144"/>
    <mergeCell ref="A145:H145"/>
    <mergeCell ref="I145:O145"/>
    <mergeCell ref="P145:V145"/>
    <mergeCell ref="W145:AG145"/>
    <mergeCell ref="AH145:AT145"/>
    <mergeCell ref="AU145:BG145"/>
    <mergeCell ref="BH145:BT145"/>
    <mergeCell ref="A143:H143"/>
    <mergeCell ref="A144:H144"/>
    <mergeCell ref="I144:O144"/>
    <mergeCell ref="P144:V144"/>
    <mergeCell ref="W144:AG144"/>
    <mergeCell ref="AH144:AT144"/>
    <mergeCell ref="AH141:AT141"/>
    <mergeCell ref="AU141:BG141"/>
    <mergeCell ref="BH141:BT141"/>
    <mergeCell ref="A142:H142"/>
    <mergeCell ref="I142:O143"/>
    <mergeCell ref="P142:V143"/>
    <mergeCell ref="W142:AG143"/>
    <mergeCell ref="AH142:AT143"/>
    <mergeCell ref="AU142:BG143"/>
    <mergeCell ref="BH142:BT143"/>
    <mergeCell ref="A140:H140"/>
    <mergeCell ref="I140:O140"/>
    <mergeCell ref="A141:H141"/>
    <mergeCell ref="I141:O141"/>
    <mergeCell ref="P141:V141"/>
    <mergeCell ref="W141:AG141"/>
    <mergeCell ref="A137:H137"/>
    <mergeCell ref="I137:O137"/>
    <mergeCell ref="A138:H138"/>
    <mergeCell ref="I138:O138"/>
    <mergeCell ref="A139:H139"/>
    <mergeCell ref="I139:O139"/>
    <mergeCell ref="A134:H134"/>
    <mergeCell ref="I134:O134"/>
    <mergeCell ref="A135:H135"/>
    <mergeCell ref="I135:O135"/>
    <mergeCell ref="A136:H136"/>
    <mergeCell ref="I136:O136"/>
    <mergeCell ref="BH131:BT131"/>
    <mergeCell ref="A132:H132"/>
    <mergeCell ref="I132:O132"/>
    <mergeCell ref="P132:V140"/>
    <mergeCell ref="W132:AG140"/>
    <mergeCell ref="AH132:AT140"/>
    <mergeCell ref="AU132:BG140"/>
    <mergeCell ref="BH132:BT140"/>
    <mergeCell ref="A133:H133"/>
    <mergeCell ref="I133:O133"/>
    <mergeCell ref="A131:H131"/>
    <mergeCell ref="I131:O131"/>
    <mergeCell ref="P131:V131"/>
    <mergeCell ref="W131:AG131"/>
    <mergeCell ref="AH131:AT131"/>
    <mergeCell ref="AU131:BG131"/>
    <mergeCell ref="BH128:BT128"/>
    <mergeCell ref="A129:H129"/>
    <mergeCell ref="I129:O129"/>
    <mergeCell ref="P129:V130"/>
    <mergeCell ref="W129:AG130"/>
    <mergeCell ref="AH129:AT130"/>
    <mergeCell ref="AU129:BG130"/>
    <mergeCell ref="BH129:BT130"/>
    <mergeCell ref="A130:H130"/>
    <mergeCell ref="I130:O130"/>
    <mergeCell ref="A128:H128"/>
    <mergeCell ref="I128:O128"/>
    <mergeCell ref="P128:V128"/>
    <mergeCell ref="W128:AG128"/>
    <mergeCell ref="AH128:AT128"/>
    <mergeCell ref="AU128:BG128"/>
    <mergeCell ref="I124:O124"/>
    <mergeCell ref="A125:H125"/>
    <mergeCell ref="I125:O125"/>
    <mergeCell ref="A126:H126"/>
    <mergeCell ref="I126:O126"/>
    <mergeCell ref="A127:H127"/>
    <mergeCell ref="I127:O127"/>
    <mergeCell ref="BH119:BT127"/>
    <mergeCell ref="A120:H120"/>
    <mergeCell ref="I120:O120"/>
    <mergeCell ref="A121:H121"/>
    <mergeCell ref="I121:O121"/>
    <mergeCell ref="A122:H122"/>
    <mergeCell ref="I122:O122"/>
    <mergeCell ref="A123:H123"/>
    <mergeCell ref="I123:O123"/>
    <mergeCell ref="A124:H124"/>
    <mergeCell ref="AU117:BG118"/>
    <mergeCell ref="BH117:BT118"/>
    <mergeCell ref="A118:H118"/>
    <mergeCell ref="I118:O118"/>
    <mergeCell ref="A119:H119"/>
    <mergeCell ref="I119:O119"/>
    <mergeCell ref="P119:V127"/>
    <mergeCell ref="W119:AG127"/>
    <mergeCell ref="AH119:AT127"/>
    <mergeCell ref="AU119:BG127"/>
    <mergeCell ref="AH115:AT116"/>
    <mergeCell ref="AU115:BG116"/>
    <mergeCell ref="BH115:BT116"/>
    <mergeCell ref="A116:H116"/>
    <mergeCell ref="I116:O116"/>
    <mergeCell ref="A117:H117"/>
    <mergeCell ref="I117:O117"/>
    <mergeCell ref="P117:V118"/>
    <mergeCell ref="W117:AG118"/>
    <mergeCell ref="AH117:AT118"/>
    <mergeCell ref="A114:H114"/>
    <mergeCell ref="I114:O114"/>
    <mergeCell ref="A115:H115"/>
    <mergeCell ref="I115:O115"/>
    <mergeCell ref="P115:V116"/>
    <mergeCell ref="W115:AG116"/>
    <mergeCell ref="BH111:BT111"/>
    <mergeCell ref="A112:H112"/>
    <mergeCell ref="I112:O112"/>
    <mergeCell ref="P112:V114"/>
    <mergeCell ref="W112:AG114"/>
    <mergeCell ref="AH112:AT114"/>
    <mergeCell ref="AU112:BG114"/>
    <mergeCell ref="BH112:BT114"/>
    <mergeCell ref="A113:H113"/>
    <mergeCell ref="I113:O113"/>
    <mergeCell ref="A111:H111"/>
    <mergeCell ref="I111:O111"/>
    <mergeCell ref="P111:V111"/>
    <mergeCell ref="W111:AG111"/>
    <mergeCell ref="AH111:AT111"/>
    <mergeCell ref="AU111:BG111"/>
    <mergeCell ref="P109:V110"/>
    <mergeCell ref="W109:AG110"/>
    <mergeCell ref="AH109:AT110"/>
    <mergeCell ref="AU109:BG110"/>
    <mergeCell ref="BH109:BT110"/>
    <mergeCell ref="A110:H110"/>
    <mergeCell ref="I110:O110"/>
    <mergeCell ref="I106:O106"/>
    <mergeCell ref="A107:H107"/>
    <mergeCell ref="I107:O107"/>
    <mergeCell ref="A108:H108"/>
    <mergeCell ref="I108:O108"/>
    <mergeCell ref="A109:H109"/>
    <mergeCell ref="I109:O109"/>
    <mergeCell ref="BH99:BT108"/>
    <mergeCell ref="A100:H100"/>
    <mergeCell ref="I100:O100"/>
    <mergeCell ref="A101:H101"/>
    <mergeCell ref="I101:O101"/>
    <mergeCell ref="A102:H102"/>
    <mergeCell ref="I102:O102"/>
    <mergeCell ref="A103:H103"/>
    <mergeCell ref="I103:O103"/>
    <mergeCell ref="A104:H104"/>
    <mergeCell ref="A99:H99"/>
    <mergeCell ref="I99:O99"/>
    <mergeCell ref="P99:V108"/>
    <mergeCell ref="W99:AG108"/>
    <mergeCell ref="AH99:AT108"/>
    <mergeCell ref="AU99:BG108"/>
    <mergeCell ref="I104:O104"/>
    <mergeCell ref="A105:H105"/>
    <mergeCell ref="I105:O105"/>
    <mergeCell ref="A106:H106"/>
    <mergeCell ref="W97:AG98"/>
    <mergeCell ref="AH97:AT98"/>
    <mergeCell ref="AU97:BG98"/>
    <mergeCell ref="BH97:BT98"/>
    <mergeCell ref="A98:H98"/>
    <mergeCell ref="I98:O98"/>
    <mergeCell ref="A96:H96"/>
    <mergeCell ref="I96:O96"/>
    <mergeCell ref="A97:H97"/>
    <mergeCell ref="I97:O97"/>
    <mergeCell ref="P97:V98"/>
    <mergeCell ref="P92:V96"/>
    <mergeCell ref="W92:AG96"/>
    <mergeCell ref="AH92:AT96"/>
    <mergeCell ref="AU92:BG96"/>
    <mergeCell ref="BH92:BT96"/>
    <mergeCell ref="A93:H93"/>
    <mergeCell ref="I93:O93"/>
    <mergeCell ref="A94:H94"/>
    <mergeCell ref="I94:O94"/>
    <mergeCell ref="A95:H95"/>
    <mergeCell ref="I95:O95"/>
    <mergeCell ref="A90:H90"/>
    <mergeCell ref="I90:O90"/>
    <mergeCell ref="A91:H91"/>
    <mergeCell ref="I91:O91"/>
    <mergeCell ref="A92:H92"/>
    <mergeCell ref="I92:O92"/>
    <mergeCell ref="BH87:BT87"/>
    <mergeCell ref="A88:H88"/>
    <mergeCell ref="I88:O88"/>
    <mergeCell ref="P88:V91"/>
    <mergeCell ref="W88:AG91"/>
    <mergeCell ref="AH88:AT91"/>
    <mergeCell ref="AU88:BG91"/>
    <mergeCell ref="BH88:BT91"/>
    <mergeCell ref="A89:H89"/>
    <mergeCell ref="I89:O89"/>
    <mergeCell ref="A87:H87"/>
    <mergeCell ref="I87:O87"/>
    <mergeCell ref="P87:V87"/>
    <mergeCell ref="W87:AG87"/>
    <mergeCell ref="AH87:AT87"/>
    <mergeCell ref="AU87:BG87"/>
    <mergeCell ref="AU82:BG86"/>
    <mergeCell ref="BH82:BT86"/>
    <mergeCell ref="A83:H83"/>
    <mergeCell ref="I83:O83"/>
    <mergeCell ref="A84:H84"/>
    <mergeCell ref="I84:O84"/>
    <mergeCell ref="A85:H85"/>
    <mergeCell ref="I85:O85"/>
    <mergeCell ref="A86:H86"/>
    <mergeCell ref="I86:O86"/>
    <mergeCell ref="A82:H82"/>
    <mergeCell ref="I82:O82"/>
    <mergeCell ref="P82:V86"/>
    <mergeCell ref="W82:AG86"/>
    <mergeCell ref="AH82:AT86"/>
    <mergeCell ref="P78:V81"/>
    <mergeCell ref="W78:AG81"/>
    <mergeCell ref="AH78:AT81"/>
    <mergeCell ref="AU78:BG81"/>
    <mergeCell ref="BH78:BT81"/>
    <mergeCell ref="A79:H79"/>
    <mergeCell ref="I79:O79"/>
    <mergeCell ref="A80:H80"/>
    <mergeCell ref="I80:O80"/>
    <mergeCell ref="A81:H81"/>
    <mergeCell ref="I81:O81"/>
    <mergeCell ref="I75:O75"/>
    <mergeCell ref="A76:H76"/>
    <mergeCell ref="I76:O76"/>
    <mergeCell ref="A77:H77"/>
    <mergeCell ref="I77:O77"/>
    <mergeCell ref="A78:H78"/>
    <mergeCell ref="I78:O78"/>
    <mergeCell ref="BH68:BT77"/>
    <mergeCell ref="A69:H69"/>
    <mergeCell ref="I69:O69"/>
    <mergeCell ref="A70:H70"/>
    <mergeCell ref="I70:O70"/>
    <mergeCell ref="A71:H71"/>
    <mergeCell ref="I71:O71"/>
    <mergeCell ref="A72:H72"/>
    <mergeCell ref="I72:O72"/>
    <mergeCell ref="A73:H73"/>
    <mergeCell ref="A68:H68"/>
    <mergeCell ref="I68:O68"/>
    <mergeCell ref="P68:V77"/>
    <mergeCell ref="W68:AG77"/>
    <mergeCell ref="AH68:AT77"/>
    <mergeCell ref="AU68:BG77"/>
    <mergeCell ref="I73:O73"/>
    <mergeCell ref="A74:H74"/>
    <mergeCell ref="I74:O74"/>
    <mergeCell ref="A75:H75"/>
    <mergeCell ref="BH66:BT66"/>
    <mergeCell ref="A67:H67"/>
    <mergeCell ref="I67:O67"/>
    <mergeCell ref="P67:V67"/>
    <mergeCell ref="W67:AG67"/>
    <mergeCell ref="AH67:AT67"/>
    <mergeCell ref="AU67:BG67"/>
    <mergeCell ref="BH67:BT67"/>
    <mergeCell ref="A66:H66"/>
    <mergeCell ref="I66:O66"/>
    <mergeCell ref="P66:V66"/>
    <mergeCell ref="W66:AG66"/>
    <mergeCell ref="AH66:AT66"/>
    <mergeCell ref="AU66:BG66"/>
    <mergeCell ref="AH62:AT65"/>
    <mergeCell ref="AU62:BG65"/>
    <mergeCell ref="BH62:BT65"/>
    <mergeCell ref="A63:H63"/>
    <mergeCell ref="I63:O63"/>
    <mergeCell ref="A64:H64"/>
    <mergeCell ref="I64:O64"/>
    <mergeCell ref="A65:H65"/>
    <mergeCell ref="I65:O65"/>
    <mergeCell ref="A61:H61"/>
    <mergeCell ref="I61:O61"/>
    <mergeCell ref="A62:H62"/>
    <mergeCell ref="I62:O62"/>
    <mergeCell ref="P62:V65"/>
    <mergeCell ref="W62:AG65"/>
    <mergeCell ref="I57:O57"/>
    <mergeCell ref="A58:H58"/>
    <mergeCell ref="I58:O58"/>
    <mergeCell ref="A59:H59"/>
    <mergeCell ref="I59:O59"/>
    <mergeCell ref="A60:H60"/>
    <mergeCell ref="I60:O60"/>
    <mergeCell ref="BH52:BT61"/>
    <mergeCell ref="A53:H53"/>
    <mergeCell ref="I53:O53"/>
    <mergeCell ref="A54:H54"/>
    <mergeCell ref="I54:O54"/>
    <mergeCell ref="A55:H55"/>
    <mergeCell ref="I55:O55"/>
    <mergeCell ref="A56:H56"/>
    <mergeCell ref="I56:O56"/>
    <mergeCell ref="A57:H57"/>
    <mergeCell ref="AU50:BG51"/>
    <mergeCell ref="BH50:BT51"/>
    <mergeCell ref="A51:H51"/>
    <mergeCell ref="I51:O51"/>
    <mergeCell ref="A52:H52"/>
    <mergeCell ref="I52:O52"/>
    <mergeCell ref="P52:V61"/>
    <mergeCell ref="W52:AG61"/>
    <mergeCell ref="AH52:AT61"/>
    <mergeCell ref="AU52:BG61"/>
    <mergeCell ref="P49:V49"/>
    <mergeCell ref="W49:AG49"/>
    <mergeCell ref="AH49:AT49"/>
    <mergeCell ref="AU49:BG49"/>
    <mergeCell ref="BH49:BT49"/>
    <mergeCell ref="A50:H50"/>
    <mergeCell ref="I50:O50"/>
    <mergeCell ref="P50:V51"/>
    <mergeCell ref="W50:AG51"/>
    <mergeCell ref="AH50:AT51"/>
    <mergeCell ref="A47:H47"/>
    <mergeCell ref="I47:O47"/>
    <mergeCell ref="A48:H48"/>
    <mergeCell ref="I48:O48"/>
    <mergeCell ref="A49:H49"/>
    <mergeCell ref="I49:O49"/>
    <mergeCell ref="BH44:BT44"/>
    <mergeCell ref="A45:H45"/>
    <mergeCell ref="I45:O45"/>
    <mergeCell ref="P45:V48"/>
    <mergeCell ref="W45:AG48"/>
    <mergeCell ref="AH45:AT48"/>
    <mergeCell ref="AU45:BG48"/>
    <mergeCell ref="BH45:BT48"/>
    <mergeCell ref="A46:H46"/>
    <mergeCell ref="I46:O46"/>
    <mergeCell ref="A44:H44"/>
    <mergeCell ref="I44:O44"/>
    <mergeCell ref="P44:V44"/>
    <mergeCell ref="W44:AG44"/>
    <mergeCell ref="AH44:AT44"/>
    <mergeCell ref="AU44:BG44"/>
    <mergeCell ref="BH41:BT42"/>
    <mergeCell ref="A42:H42"/>
    <mergeCell ref="I42:O42"/>
    <mergeCell ref="A43:H43"/>
    <mergeCell ref="I43:O43"/>
    <mergeCell ref="P43:V43"/>
    <mergeCell ref="W43:AG43"/>
    <mergeCell ref="AH43:AT43"/>
    <mergeCell ref="AU43:BG43"/>
    <mergeCell ref="BH43:BT43"/>
    <mergeCell ref="A41:H41"/>
    <mergeCell ref="I41:O41"/>
    <mergeCell ref="P41:V42"/>
    <mergeCell ref="W41:AG42"/>
    <mergeCell ref="AH41:AT42"/>
    <mergeCell ref="AU41:BG42"/>
    <mergeCell ref="P39:V40"/>
    <mergeCell ref="W39:AG40"/>
    <mergeCell ref="AH39:AT40"/>
    <mergeCell ref="AU39:BG40"/>
    <mergeCell ref="BH39:BT40"/>
    <mergeCell ref="A40:H40"/>
    <mergeCell ref="I40:O40"/>
    <mergeCell ref="A37:H37"/>
    <mergeCell ref="I37:O37"/>
    <mergeCell ref="A38:H38"/>
    <mergeCell ref="I38:O38"/>
    <mergeCell ref="A39:H39"/>
    <mergeCell ref="I39:O39"/>
    <mergeCell ref="AU32:BG38"/>
    <mergeCell ref="BH32:BT38"/>
    <mergeCell ref="A33:H33"/>
    <mergeCell ref="I33:O33"/>
    <mergeCell ref="A34:H34"/>
    <mergeCell ref="I34:O34"/>
    <mergeCell ref="A35:H35"/>
    <mergeCell ref="I35:O35"/>
    <mergeCell ref="A36:H36"/>
    <mergeCell ref="I36:O36"/>
    <mergeCell ref="AH30:AT31"/>
    <mergeCell ref="AU30:BG31"/>
    <mergeCell ref="BH30:BT31"/>
    <mergeCell ref="A31:H31"/>
    <mergeCell ref="I31:O31"/>
    <mergeCell ref="A32:H32"/>
    <mergeCell ref="I32:O32"/>
    <mergeCell ref="P32:V38"/>
    <mergeCell ref="W32:AG38"/>
    <mergeCell ref="AH32:AT38"/>
    <mergeCell ref="A29:H29"/>
    <mergeCell ref="I29:O29"/>
    <mergeCell ref="A30:H30"/>
    <mergeCell ref="I30:O30"/>
    <mergeCell ref="P30:V31"/>
    <mergeCell ref="W30:AG31"/>
    <mergeCell ref="BH26:BT27"/>
    <mergeCell ref="A27:H27"/>
    <mergeCell ref="I27:O27"/>
    <mergeCell ref="A28:H28"/>
    <mergeCell ref="I28:O28"/>
    <mergeCell ref="P28:V29"/>
    <mergeCell ref="W28:AG29"/>
    <mergeCell ref="AH28:AT29"/>
    <mergeCell ref="AU28:BG29"/>
    <mergeCell ref="BH28:BT29"/>
    <mergeCell ref="A26:H26"/>
    <mergeCell ref="I26:O26"/>
    <mergeCell ref="P26:V27"/>
    <mergeCell ref="W26:AG27"/>
    <mergeCell ref="AH26:AT27"/>
    <mergeCell ref="AU26:BG27"/>
    <mergeCell ref="BH24:BT24"/>
    <mergeCell ref="A25:H25"/>
    <mergeCell ref="I25:O25"/>
    <mergeCell ref="P25:V25"/>
    <mergeCell ref="W25:AG25"/>
    <mergeCell ref="AH25:AT25"/>
    <mergeCell ref="AU25:BG25"/>
    <mergeCell ref="BH25:BT25"/>
    <mergeCell ref="A24:H24"/>
    <mergeCell ref="I24:O24"/>
    <mergeCell ref="P24:V24"/>
    <mergeCell ref="W24:AG24"/>
    <mergeCell ref="AH24:AT24"/>
    <mergeCell ref="AU24:BG24"/>
    <mergeCell ref="I23:O23"/>
    <mergeCell ref="P23:V23"/>
    <mergeCell ref="W23:AG23"/>
    <mergeCell ref="AH23:AT23"/>
    <mergeCell ref="AU23:BG23"/>
    <mergeCell ref="BH23:BT23"/>
    <mergeCell ref="I22:O22"/>
    <mergeCell ref="P22:V22"/>
    <mergeCell ref="W22:AG22"/>
    <mergeCell ref="AH22:AT22"/>
    <mergeCell ref="AU22:BG22"/>
    <mergeCell ref="BH22:BT22"/>
    <mergeCell ref="I21:O21"/>
    <mergeCell ref="P21:V21"/>
    <mergeCell ref="W21:AG21"/>
    <mergeCell ref="AH21:AT21"/>
    <mergeCell ref="AU21:BG21"/>
    <mergeCell ref="BH21:BT21"/>
    <mergeCell ref="I20:O20"/>
    <mergeCell ref="P20:V20"/>
    <mergeCell ref="W20:AG20"/>
    <mergeCell ref="AH20:AT20"/>
    <mergeCell ref="AU20:BG20"/>
    <mergeCell ref="BH20:BT20"/>
    <mergeCell ref="I19:O19"/>
    <mergeCell ref="P19:V19"/>
    <mergeCell ref="W19:AG19"/>
    <mergeCell ref="AH19:AT19"/>
    <mergeCell ref="AU19:BG19"/>
    <mergeCell ref="BH19:BT19"/>
    <mergeCell ref="I18:O18"/>
    <mergeCell ref="P18:V18"/>
    <mergeCell ref="W18:AG18"/>
    <mergeCell ref="AH18:AT18"/>
    <mergeCell ref="AU18:BG18"/>
    <mergeCell ref="BH18:BT18"/>
    <mergeCell ref="I17:O17"/>
    <mergeCell ref="P17:V17"/>
    <mergeCell ref="W17:AG17"/>
    <mergeCell ref="AH17:AT17"/>
    <mergeCell ref="AU17:BG17"/>
    <mergeCell ref="BH17:BT17"/>
    <mergeCell ref="I16:O16"/>
    <mergeCell ref="P16:V16"/>
    <mergeCell ref="W16:AG16"/>
    <mergeCell ref="AH16:AT16"/>
    <mergeCell ref="AU16:BG16"/>
    <mergeCell ref="BH16:BT16"/>
    <mergeCell ref="A9:BT11"/>
    <mergeCell ref="N12:BC12"/>
    <mergeCell ref="N13:BC13"/>
    <mergeCell ref="A15:H23"/>
    <mergeCell ref="I15:O15"/>
    <mergeCell ref="P15:V15"/>
    <mergeCell ref="W15:AG15"/>
    <mergeCell ref="AH15:AT15"/>
    <mergeCell ref="AU15:BG15"/>
    <mergeCell ref="BH15:BT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A15"/>
  <sheetViews>
    <sheetView view="pageBreakPreview" zoomScaleSheetLayoutView="100" zoomScalePageLayoutView="0" workbookViewId="0" topLeftCell="A1">
      <selection activeCell="EI13" sqref="EH13:EI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97" t="s">
        <v>0</v>
      </c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3" customHeight="1"/>
    <row r="4" spans="69:105" s="3" customFormat="1" ht="24" customHeight="1">
      <c r="BQ4" s="196" t="s">
        <v>1</v>
      </c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</row>
    <row r="6" ht="15.75">
      <c r="DA6" s="5" t="s">
        <v>2</v>
      </c>
    </row>
    <row r="8" spans="1:105" s="4" customFormat="1" ht="16.5">
      <c r="A8" s="198" t="s">
        <v>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99" t="s">
        <v>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2" spans="1:105" s="2" customFormat="1" ht="93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4"/>
      <c r="BJ12" s="200" t="s">
        <v>10</v>
      </c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2"/>
      <c r="CF12" s="200" t="s">
        <v>9</v>
      </c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</row>
    <row r="13" spans="1:105" s="2" customFormat="1" ht="27" customHeight="1">
      <c r="A13" s="191" t="s">
        <v>3</v>
      </c>
      <c r="B13" s="191"/>
      <c r="C13" s="191"/>
      <c r="D13" s="191"/>
      <c r="E13" s="191"/>
      <c r="F13" s="192" t="s">
        <v>11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3" t="s">
        <v>142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5"/>
      <c r="CF13" s="194" t="s">
        <v>142</v>
      </c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</row>
    <row r="14" spans="1:105" s="2" customFormat="1" ht="40.5" customHeight="1">
      <c r="A14" s="191" t="s">
        <v>4</v>
      </c>
      <c r="B14" s="191"/>
      <c r="C14" s="191"/>
      <c r="D14" s="191"/>
      <c r="E14" s="191"/>
      <c r="F14" s="192" t="s">
        <v>13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87">
        <f>'прил.1 расходы на строительство'!CI63</f>
        <v>1234.279498</v>
      </c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9"/>
      <c r="CF14" s="190">
        <f>'прил.1 расходы на строительство'!BV63</f>
        <v>20</v>
      </c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</row>
    <row r="15" spans="1:105" s="2" customFormat="1" ht="27" customHeight="1">
      <c r="A15" s="191" t="s">
        <v>5</v>
      </c>
      <c r="B15" s="191"/>
      <c r="C15" s="191"/>
      <c r="D15" s="191"/>
      <c r="E15" s="191"/>
      <c r="F15" s="192" t="s">
        <v>12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3" t="s">
        <v>142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94" t="s">
        <v>142</v>
      </c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</row>
  </sheetData>
  <sheetProtection/>
  <mergeCells count="19"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A20"/>
  <sheetViews>
    <sheetView zoomScalePageLayoutView="0" workbookViewId="0" topLeftCell="A1">
      <selection activeCell="CI22" sqref="CI2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97" t="s">
        <v>0</v>
      </c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3" customHeight="1"/>
    <row r="4" spans="69:105" s="3" customFormat="1" ht="24" customHeight="1">
      <c r="BQ4" s="196" t="s">
        <v>1</v>
      </c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</row>
    <row r="6" ht="15.75">
      <c r="DA6" s="5" t="s">
        <v>2</v>
      </c>
    </row>
    <row r="8" spans="1:105" s="4" customFormat="1" ht="16.5">
      <c r="A8" s="198" t="s">
        <v>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99" t="s">
        <v>15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2" spans="1:105" s="2" customFormat="1" ht="145.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4"/>
      <c r="AN12" s="200" t="s">
        <v>16</v>
      </c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2"/>
      <c r="BJ12" s="200" t="s">
        <v>17</v>
      </c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2"/>
      <c r="CF12" s="200" t="s">
        <v>18</v>
      </c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</row>
    <row r="13" spans="1:105" s="2" customFormat="1" ht="27.75" customHeight="1">
      <c r="A13" s="191" t="s">
        <v>3</v>
      </c>
      <c r="B13" s="191"/>
      <c r="C13" s="191"/>
      <c r="D13" s="191"/>
      <c r="E13" s="191"/>
      <c r="F13" s="192" t="s">
        <v>19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3">
        <v>0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5"/>
      <c r="BJ13" s="193">
        <v>0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5"/>
      <c r="CF13" s="193">
        <v>0</v>
      </c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5"/>
    </row>
    <row r="14" spans="1:105" s="2" customFormat="1" ht="15" customHeight="1">
      <c r="A14" s="191"/>
      <c r="B14" s="191"/>
      <c r="C14" s="191"/>
      <c r="D14" s="191"/>
      <c r="E14" s="191"/>
      <c r="F14" s="192" t="s">
        <v>20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3">
        <v>0</v>
      </c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5"/>
      <c r="BJ14" s="193">
        <v>0</v>
      </c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5"/>
      <c r="CF14" s="193">
        <v>0</v>
      </c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5"/>
    </row>
    <row r="15" spans="1:105" s="2" customFormat="1" ht="15" customHeight="1">
      <c r="A15" s="191"/>
      <c r="B15" s="191"/>
      <c r="C15" s="191"/>
      <c r="D15" s="191"/>
      <c r="E15" s="191"/>
      <c r="F15" s="192" t="s">
        <v>21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3">
        <v>0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5"/>
      <c r="BJ15" s="193">
        <v>0</v>
      </c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5"/>
      <c r="CF15" s="193">
        <v>0</v>
      </c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5"/>
    </row>
    <row r="16" spans="1:105" s="2" customFormat="1" ht="15" customHeight="1">
      <c r="A16" s="191"/>
      <c r="B16" s="191"/>
      <c r="C16" s="191"/>
      <c r="D16" s="191"/>
      <c r="E16" s="191"/>
      <c r="F16" s="192" t="s">
        <v>22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3">
        <v>0</v>
      </c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5"/>
      <c r="BJ16" s="193">
        <v>0</v>
      </c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5"/>
      <c r="CF16" s="193">
        <v>0</v>
      </c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5"/>
    </row>
    <row r="17" spans="1:105" s="2" customFormat="1" ht="27.75" customHeight="1">
      <c r="A17" s="191" t="s">
        <v>4</v>
      </c>
      <c r="B17" s="191"/>
      <c r="C17" s="191"/>
      <c r="D17" s="191"/>
      <c r="E17" s="191"/>
      <c r="F17" s="192" t="s">
        <v>23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3">
        <v>0</v>
      </c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5"/>
      <c r="BJ17" s="193">
        <v>0</v>
      </c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5"/>
      <c r="CF17" s="193">
        <v>0</v>
      </c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5"/>
    </row>
    <row r="18" spans="1:105" s="2" customFormat="1" ht="15" customHeight="1">
      <c r="A18" s="191"/>
      <c r="B18" s="191"/>
      <c r="C18" s="191"/>
      <c r="D18" s="191"/>
      <c r="E18" s="191"/>
      <c r="F18" s="192" t="s">
        <v>20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3">
        <v>0</v>
      </c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5"/>
      <c r="BJ18" s="193">
        <v>0</v>
      </c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5"/>
      <c r="CF18" s="193">
        <v>0</v>
      </c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5"/>
    </row>
    <row r="19" spans="1:105" s="2" customFormat="1" ht="15" customHeight="1">
      <c r="A19" s="191"/>
      <c r="B19" s="191"/>
      <c r="C19" s="191"/>
      <c r="D19" s="191"/>
      <c r="E19" s="191"/>
      <c r="F19" s="192" t="s">
        <v>21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3">
        <v>0</v>
      </c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5"/>
      <c r="BJ19" s="193">
        <v>0</v>
      </c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5"/>
      <c r="CF19" s="193">
        <v>0</v>
      </c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5"/>
    </row>
    <row r="20" spans="1:105" s="2" customFormat="1" ht="15" customHeight="1">
      <c r="A20" s="191"/>
      <c r="B20" s="191"/>
      <c r="C20" s="191"/>
      <c r="D20" s="191"/>
      <c r="E20" s="191"/>
      <c r="F20" s="192" t="s">
        <v>22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3">
        <v>0</v>
      </c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5"/>
      <c r="BJ20" s="193">
        <v>0</v>
      </c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5"/>
      <c r="CF20" s="193">
        <v>0</v>
      </c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5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64" width="0.875" style="1" customWidth="1"/>
    <col min="65" max="65" width="3.125" style="1" customWidth="1"/>
    <col min="66" max="71" width="0.875" style="1" customWidth="1"/>
    <col min="72" max="72" width="3.625" style="1" customWidth="1"/>
    <col min="73" max="87" width="0.875" style="1" customWidth="1"/>
    <col min="88" max="88" width="3.3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97" t="s">
        <v>0</v>
      </c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3" customHeight="1"/>
    <row r="4" spans="69:105" s="3" customFormat="1" ht="24" customHeight="1">
      <c r="BQ4" s="196" t="s">
        <v>25</v>
      </c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</row>
    <row r="6" ht="15.75">
      <c r="DA6" s="5" t="s">
        <v>2</v>
      </c>
    </row>
    <row r="8" spans="1:105" s="4" customFormat="1" ht="16.5">
      <c r="A8" s="198" t="s">
        <v>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99" t="s">
        <v>26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2" spans="1:105" s="2" customFormat="1" ht="42" customHeight="1">
      <c r="A12" s="205" t="s">
        <v>27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6"/>
      <c r="AH12" s="200" t="s">
        <v>28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2"/>
      <c r="BF12" s="200" t="s">
        <v>29</v>
      </c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2"/>
      <c r="CD12" s="200" t="s">
        <v>30</v>
      </c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</row>
    <row r="13" spans="1:105" s="2" customFormat="1" ht="30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8"/>
      <c r="AH13" s="200" t="s">
        <v>20</v>
      </c>
      <c r="AI13" s="201"/>
      <c r="AJ13" s="201"/>
      <c r="AK13" s="201"/>
      <c r="AL13" s="201"/>
      <c r="AM13" s="201"/>
      <c r="AN13" s="201"/>
      <c r="AO13" s="202"/>
      <c r="AP13" s="200" t="s">
        <v>31</v>
      </c>
      <c r="AQ13" s="201"/>
      <c r="AR13" s="201"/>
      <c r="AS13" s="201"/>
      <c r="AT13" s="201"/>
      <c r="AU13" s="201"/>
      <c r="AV13" s="201"/>
      <c r="AW13" s="202"/>
      <c r="AX13" s="200" t="s">
        <v>32</v>
      </c>
      <c r="AY13" s="201"/>
      <c r="AZ13" s="201"/>
      <c r="BA13" s="201"/>
      <c r="BB13" s="201"/>
      <c r="BC13" s="201"/>
      <c r="BD13" s="201"/>
      <c r="BE13" s="202"/>
      <c r="BF13" s="200" t="s">
        <v>20</v>
      </c>
      <c r="BG13" s="201"/>
      <c r="BH13" s="201"/>
      <c r="BI13" s="201"/>
      <c r="BJ13" s="201"/>
      <c r="BK13" s="201"/>
      <c r="BL13" s="201"/>
      <c r="BM13" s="202"/>
      <c r="BN13" s="200" t="s">
        <v>31</v>
      </c>
      <c r="BO13" s="201"/>
      <c r="BP13" s="201"/>
      <c r="BQ13" s="201"/>
      <c r="BR13" s="201"/>
      <c r="BS13" s="201"/>
      <c r="BT13" s="201"/>
      <c r="BU13" s="202"/>
      <c r="BV13" s="200" t="s">
        <v>32</v>
      </c>
      <c r="BW13" s="201"/>
      <c r="BX13" s="201"/>
      <c r="BY13" s="201"/>
      <c r="BZ13" s="201"/>
      <c r="CA13" s="201"/>
      <c r="CB13" s="201"/>
      <c r="CC13" s="202"/>
      <c r="CD13" s="200" t="s">
        <v>20</v>
      </c>
      <c r="CE13" s="201"/>
      <c r="CF13" s="201"/>
      <c r="CG13" s="201"/>
      <c r="CH13" s="201"/>
      <c r="CI13" s="201"/>
      <c r="CJ13" s="201"/>
      <c r="CK13" s="202"/>
      <c r="CL13" s="200" t="s">
        <v>31</v>
      </c>
      <c r="CM13" s="201"/>
      <c r="CN13" s="201"/>
      <c r="CO13" s="201"/>
      <c r="CP13" s="201"/>
      <c r="CQ13" s="201"/>
      <c r="CR13" s="201"/>
      <c r="CS13" s="202"/>
      <c r="CT13" s="200" t="s">
        <v>32</v>
      </c>
      <c r="CU13" s="201"/>
      <c r="CV13" s="201"/>
      <c r="CW13" s="201"/>
      <c r="CX13" s="201"/>
      <c r="CY13" s="201"/>
      <c r="CZ13" s="201"/>
      <c r="DA13" s="201"/>
    </row>
    <row r="14" spans="1:105" s="2" customFormat="1" ht="15" customHeight="1">
      <c r="A14" s="191" t="s">
        <v>3</v>
      </c>
      <c r="B14" s="191"/>
      <c r="C14" s="191"/>
      <c r="D14" s="191"/>
      <c r="E14" s="191"/>
      <c r="F14" s="192" t="s">
        <v>33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09"/>
      <c r="AH14" s="210">
        <f>_xlfn.COUNTIFS('[1]2021г'!$Q$8:$Q$96,'[1]2021г'!$Q$12,'[1]2021г'!$R$8:$R$96,'[1]2021г'!$R$8)+2+AH15</f>
        <v>36</v>
      </c>
      <c r="AI14" s="211"/>
      <c r="AJ14" s="211"/>
      <c r="AK14" s="211"/>
      <c r="AL14" s="211"/>
      <c r="AM14" s="211"/>
      <c r="AN14" s="211"/>
      <c r="AO14" s="212"/>
      <c r="AP14" s="210">
        <f>_xlfn.COUNTIFS('[1]2021г'!$Q$8:$Q$96,'[1]2021г'!$Q$12,'[1]2021г'!$R$8:$R$96,'[1]2021г'!$R$11)</f>
        <v>0</v>
      </c>
      <c r="AQ14" s="211"/>
      <c r="AR14" s="211"/>
      <c r="AS14" s="211"/>
      <c r="AT14" s="211"/>
      <c r="AU14" s="211"/>
      <c r="AV14" s="211"/>
      <c r="AW14" s="212"/>
      <c r="AX14" s="210">
        <v>0</v>
      </c>
      <c r="AY14" s="211"/>
      <c r="AZ14" s="211"/>
      <c r="BA14" s="211"/>
      <c r="BB14" s="211"/>
      <c r="BC14" s="211"/>
      <c r="BD14" s="211"/>
      <c r="BE14" s="212"/>
      <c r="BF14" s="210">
        <f>_xlfn.SUMIFS('[1]2021г'!$G$8:$G$96,'[1]2021г'!$Q$8:$Q$96,'[1]2021г'!$Q$12,'[1]2021г'!$R$8:$R$96,'[1]2021г'!$R$8)+'[1]2021г'!$G$8+'[1]2021г'!$G$10+BF15</f>
        <v>19383.8</v>
      </c>
      <c r="BG14" s="211"/>
      <c r="BH14" s="211"/>
      <c r="BI14" s="211"/>
      <c r="BJ14" s="211"/>
      <c r="BK14" s="211"/>
      <c r="BL14" s="211"/>
      <c r="BM14" s="212"/>
      <c r="BN14" s="210">
        <f>_xlfn.SUMIFS('[1]2021г'!$G$8:$G$96,'[1]2021г'!$Q$8:$Q$96,'[1]2021г'!$Q$12,'[1]2021г'!$R$8:$R$96,'[1]2021г'!$R$11)</f>
        <v>0</v>
      </c>
      <c r="BO14" s="211"/>
      <c r="BP14" s="211"/>
      <c r="BQ14" s="211"/>
      <c r="BR14" s="211"/>
      <c r="BS14" s="211"/>
      <c r="BT14" s="211"/>
      <c r="BU14" s="212"/>
      <c r="BV14" s="210">
        <v>0</v>
      </c>
      <c r="BW14" s="211"/>
      <c r="BX14" s="211"/>
      <c r="BY14" s="211"/>
      <c r="BZ14" s="211"/>
      <c r="CA14" s="211"/>
      <c r="CB14" s="211"/>
      <c r="CC14" s="212"/>
      <c r="CD14" s="210">
        <f>(_xlfn.SUMIFS('[1]2021г'!$J$8:$J$96,'[1]2021г'!$Q$8:$Q$96,'[1]2021г'!$Q$12,'[1]2021г'!$R$8:$R$96,'[1]2021г'!$R$8)+'[1]2021г'!$J$8+'[1]2021г'!$J$10)/1000+CD15</f>
        <v>10171.49723</v>
      </c>
      <c r="CE14" s="211"/>
      <c r="CF14" s="211"/>
      <c r="CG14" s="211"/>
      <c r="CH14" s="211"/>
      <c r="CI14" s="211"/>
      <c r="CJ14" s="211"/>
      <c r="CK14" s="212"/>
      <c r="CL14" s="210">
        <f>_xlfn.SUMIFS('[1]2021г'!$J$8:$J$96,'[1]2021г'!$Q$8:$Q$96,'[1]2021г'!$Q$12,'[1]2021г'!$R$8:$R$96,'[1]2021г'!$R$11)/1000</f>
        <v>0</v>
      </c>
      <c r="CM14" s="211"/>
      <c r="CN14" s="211"/>
      <c r="CO14" s="211"/>
      <c r="CP14" s="211"/>
      <c r="CQ14" s="211"/>
      <c r="CR14" s="211"/>
      <c r="CS14" s="212"/>
      <c r="CT14" s="210">
        <v>0</v>
      </c>
      <c r="CU14" s="211"/>
      <c r="CV14" s="211"/>
      <c r="CW14" s="211"/>
      <c r="CX14" s="211"/>
      <c r="CY14" s="211"/>
      <c r="CZ14" s="211"/>
      <c r="DA14" s="211"/>
    </row>
    <row r="15" spans="1:105" s="2" customFormat="1" ht="27.75" customHeight="1">
      <c r="A15" s="191"/>
      <c r="B15" s="191"/>
      <c r="C15" s="191"/>
      <c r="D15" s="191"/>
      <c r="E15" s="191"/>
      <c r="F15" s="213" t="s">
        <v>34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  <c r="AH15" s="210">
        <f>COUNTIF('[1]2021г'!$Q$8:$Q$96,'[1]2021г'!$Q$19)</f>
        <v>11</v>
      </c>
      <c r="AI15" s="211"/>
      <c r="AJ15" s="211"/>
      <c r="AK15" s="211"/>
      <c r="AL15" s="211"/>
      <c r="AM15" s="211"/>
      <c r="AN15" s="211"/>
      <c r="AO15" s="212"/>
      <c r="AP15" s="210">
        <v>0</v>
      </c>
      <c r="AQ15" s="211"/>
      <c r="AR15" s="211"/>
      <c r="AS15" s="211"/>
      <c r="AT15" s="211"/>
      <c r="AU15" s="211"/>
      <c r="AV15" s="211"/>
      <c r="AW15" s="212"/>
      <c r="AX15" s="210">
        <v>0</v>
      </c>
      <c r="AY15" s="211"/>
      <c r="AZ15" s="211"/>
      <c r="BA15" s="211"/>
      <c r="BB15" s="211"/>
      <c r="BC15" s="211"/>
      <c r="BD15" s="211"/>
      <c r="BE15" s="212"/>
      <c r="BF15" s="210">
        <f>_xlfn.SUMIFS('[1]2021г'!$G$8:$G$96,'[1]2021г'!$L$8:$L$96,'[1]2021г'!$L$19,'[1]2021г'!$R$8:$R$96,'[1]2021г'!$R$8)+5</f>
        <v>77</v>
      </c>
      <c r="BG15" s="211"/>
      <c r="BH15" s="211"/>
      <c r="BI15" s="211"/>
      <c r="BJ15" s="211"/>
      <c r="BK15" s="211"/>
      <c r="BL15" s="211"/>
      <c r="BM15" s="212"/>
      <c r="BN15" s="210">
        <v>0</v>
      </c>
      <c r="BO15" s="211"/>
      <c r="BP15" s="211"/>
      <c r="BQ15" s="211"/>
      <c r="BR15" s="211"/>
      <c r="BS15" s="211"/>
      <c r="BT15" s="211"/>
      <c r="BU15" s="212"/>
      <c r="BV15" s="210">
        <v>0</v>
      </c>
      <c r="BW15" s="211"/>
      <c r="BX15" s="211"/>
      <c r="BY15" s="211"/>
      <c r="BZ15" s="211"/>
      <c r="CA15" s="211"/>
      <c r="CB15" s="211"/>
      <c r="CC15" s="212"/>
      <c r="CD15" s="210">
        <f>SUMIF('[1]2021г'!$L$8:$L$96,'[1]2021г'!$L$19,'[1]2021г'!$J$8:$J$96)/1000</f>
        <v>5.0416300000000005</v>
      </c>
      <c r="CE15" s="211"/>
      <c r="CF15" s="211"/>
      <c r="CG15" s="211"/>
      <c r="CH15" s="211"/>
      <c r="CI15" s="211"/>
      <c r="CJ15" s="211"/>
      <c r="CK15" s="212"/>
      <c r="CL15" s="210">
        <v>0</v>
      </c>
      <c r="CM15" s="211"/>
      <c r="CN15" s="211"/>
      <c r="CO15" s="211"/>
      <c r="CP15" s="211"/>
      <c r="CQ15" s="211"/>
      <c r="CR15" s="211"/>
      <c r="CS15" s="212"/>
      <c r="CT15" s="210">
        <v>0</v>
      </c>
      <c r="CU15" s="211"/>
      <c r="CV15" s="211"/>
      <c r="CW15" s="211"/>
      <c r="CX15" s="211"/>
      <c r="CY15" s="211"/>
      <c r="CZ15" s="211"/>
      <c r="DA15" s="211"/>
    </row>
    <row r="16" spans="1:105" s="2" customFormat="1" ht="15" customHeight="1">
      <c r="A16" s="191" t="s">
        <v>4</v>
      </c>
      <c r="B16" s="191"/>
      <c r="C16" s="191"/>
      <c r="D16" s="191"/>
      <c r="E16" s="191"/>
      <c r="F16" s="192" t="s">
        <v>35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209"/>
      <c r="AH16" s="210">
        <f>_xlfn.COUNTIFS('[1]2021г'!$Q$8:$Q$96,'[1]2021г'!$Q$11,'[1]2021г'!$R$8:$R$96,'[1]2021г'!$R$10)</f>
        <v>45</v>
      </c>
      <c r="AI16" s="211"/>
      <c r="AJ16" s="211"/>
      <c r="AK16" s="211"/>
      <c r="AL16" s="211"/>
      <c r="AM16" s="211"/>
      <c r="AN16" s="211"/>
      <c r="AO16" s="212"/>
      <c r="AP16" s="210">
        <f>_xlfn.COUNTIFS('[1]2021г'!$Q$8:$Q$96,'[1]2021г'!$Q$11,'[1]2021г'!$R$8:$R$96,'[1]2021г'!$R$11)</f>
        <v>6</v>
      </c>
      <c r="AQ16" s="211"/>
      <c r="AR16" s="211"/>
      <c r="AS16" s="211"/>
      <c r="AT16" s="211"/>
      <c r="AU16" s="211"/>
      <c r="AV16" s="211"/>
      <c r="AW16" s="212"/>
      <c r="AX16" s="210">
        <v>0</v>
      </c>
      <c r="AY16" s="211"/>
      <c r="AZ16" s="211"/>
      <c r="BA16" s="211"/>
      <c r="BB16" s="211"/>
      <c r="BC16" s="211"/>
      <c r="BD16" s="211"/>
      <c r="BE16" s="212"/>
      <c r="BF16" s="210">
        <f>_xlfn.SUMIFS('[1]2021г'!$G$8:$G$96,'[1]2021г'!$Q$8:$Q$96,'[1]2021г'!$Q$11,'[1]2021г'!$R$8:$R$96,'[1]2021г'!$R$10)</f>
        <v>4983.5</v>
      </c>
      <c r="BG16" s="211"/>
      <c r="BH16" s="211"/>
      <c r="BI16" s="211"/>
      <c r="BJ16" s="211"/>
      <c r="BK16" s="211"/>
      <c r="BL16" s="211"/>
      <c r="BM16" s="212"/>
      <c r="BN16" s="210">
        <f>_xlfn.SUMIFS('[1]2021г'!$G$8:$G$96,'[1]2021г'!$Q$8:$Q$96,'[1]2021г'!$Q$11,'[1]2021г'!$R$8:$R$96,'[1]2021г'!$R$11)</f>
        <v>624</v>
      </c>
      <c r="BO16" s="211"/>
      <c r="BP16" s="211"/>
      <c r="BQ16" s="211"/>
      <c r="BR16" s="211"/>
      <c r="BS16" s="211"/>
      <c r="BT16" s="211"/>
      <c r="BU16" s="212"/>
      <c r="BV16" s="210">
        <v>0</v>
      </c>
      <c r="BW16" s="211"/>
      <c r="BX16" s="211"/>
      <c r="BY16" s="211"/>
      <c r="BZ16" s="211"/>
      <c r="CA16" s="211"/>
      <c r="CB16" s="211"/>
      <c r="CC16" s="212"/>
      <c r="CD16" s="210">
        <f>_xlfn.SUMIFS('[1]2021г'!$J$8:$J$96,'[1]2021г'!$Q$8:$Q$96,'[1]2021г'!$Q$11,'[1]2021г'!$R$8:$R$96,'[1]2021г'!$R$10)/1000</f>
        <v>2619.8357199999996</v>
      </c>
      <c r="CE16" s="211"/>
      <c r="CF16" s="211"/>
      <c r="CG16" s="211"/>
      <c r="CH16" s="211"/>
      <c r="CI16" s="211"/>
      <c r="CJ16" s="211"/>
      <c r="CK16" s="212"/>
      <c r="CL16" s="210">
        <f>_xlfn.SUMIFS('[1]2021г'!$J$8:$J$96,'[1]2021г'!$Q$8:$Q$96,'[1]2021г'!$Q$11,'[1]2021г'!$R$8:$R$96,'[1]2021г'!$R$11)/1000</f>
        <v>327.96256</v>
      </c>
      <c r="CM16" s="211"/>
      <c r="CN16" s="211"/>
      <c r="CO16" s="211"/>
      <c r="CP16" s="211"/>
      <c r="CQ16" s="211"/>
      <c r="CR16" s="211"/>
      <c r="CS16" s="212"/>
      <c r="CT16" s="210">
        <v>0</v>
      </c>
      <c r="CU16" s="211"/>
      <c r="CV16" s="211"/>
      <c r="CW16" s="211"/>
      <c r="CX16" s="211"/>
      <c r="CY16" s="211"/>
      <c r="CZ16" s="211"/>
      <c r="DA16" s="211"/>
    </row>
    <row r="17" spans="1:105" s="2" customFormat="1" ht="27.75" customHeight="1">
      <c r="A17" s="191"/>
      <c r="B17" s="191"/>
      <c r="C17" s="191"/>
      <c r="D17" s="191"/>
      <c r="E17" s="191"/>
      <c r="F17" s="213" t="s">
        <v>36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10">
        <v>0</v>
      </c>
      <c r="AI17" s="211"/>
      <c r="AJ17" s="211"/>
      <c r="AK17" s="211"/>
      <c r="AL17" s="211"/>
      <c r="AM17" s="211"/>
      <c r="AN17" s="211"/>
      <c r="AO17" s="212"/>
      <c r="AP17" s="210">
        <v>0</v>
      </c>
      <c r="AQ17" s="211"/>
      <c r="AR17" s="211"/>
      <c r="AS17" s="211"/>
      <c r="AT17" s="211"/>
      <c r="AU17" s="211"/>
      <c r="AV17" s="211"/>
      <c r="AW17" s="212"/>
      <c r="AX17" s="210">
        <v>0</v>
      </c>
      <c r="AY17" s="211"/>
      <c r="AZ17" s="211"/>
      <c r="BA17" s="211"/>
      <c r="BB17" s="211"/>
      <c r="BC17" s="211"/>
      <c r="BD17" s="211"/>
      <c r="BE17" s="212"/>
      <c r="BF17" s="210">
        <v>0</v>
      </c>
      <c r="BG17" s="211"/>
      <c r="BH17" s="211"/>
      <c r="BI17" s="211"/>
      <c r="BJ17" s="211"/>
      <c r="BK17" s="211"/>
      <c r="BL17" s="211"/>
      <c r="BM17" s="212"/>
      <c r="BN17" s="210">
        <v>0</v>
      </c>
      <c r="BO17" s="211"/>
      <c r="BP17" s="211"/>
      <c r="BQ17" s="211"/>
      <c r="BR17" s="211"/>
      <c r="BS17" s="211"/>
      <c r="BT17" s="211"/>
      <c r="BU17" s="212"/>
      <c r="BV17" s="210">
        <v>0</v>
      </c>
      <c r="BW17" s="211"/>
      <c r="BX17" s="211"/>
      <c r="BY17" s="211"/>
      <c r="BZ17" s="211"/>
      <c r="CA17" s="211"/>
      <c r="CB17" s="211"/>
      <c r="CC17" s="212"/>
      <c r="CD17" s="210">
        <v>0</v>
      </c>
      <c r="CE17" s="211"/>
      <c r="CF17" s="211"/>
      <c r="CG17" s="211"/>
      <c r="CH17" s="211"/>
      <c r="CI17" s="211"/>
      <c r="CJ17" s="211"/>
      <c r="CK17" s="212"/>
      <c r="CL17" s="210">
        <v>0</v>
      </c>
      <c r="CM17" s="211"/>
      <c r="CN17" s="211"/>
      <c r="CO17" s="211"/>
      <c r="CP17" s="211"/>
      <c r="CQ17" s="211"/>
      <c r="CR17" s="211"/>
      <c r="CS17" s="212"/>
      <c r="CT17" s="210">
        <v>0</v>
      </c>
      <c r="CU17" s="211"/>
      <c r="CV17" s="211"/>
      <c r="CW17" s="211"/>
      <c r="CX17" s="211"/>
      <c r="CY17" s="211"/>
      <c r="CZ17" s="211"/>
      <c r="DA17" s="211"/>
    </row>
    <row r="18" spans="1:105" s="2" customFormat="1" ht="15" customHeight="1">
      <c r="A18" s="191" t="s">
        <v>5</v>
      </c>
      <c r="B18" s="191"/>
      <c r="C18" s="191"/>
      <c r="D18" s="191"/>
      <c r="E18" s="191"/>
      <c r="F18" s="192" t="s">
        <v>37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09"/>
      <c r="AH18" s="210">
        <f>_xlfn.COUNTIFS('[1]2021г'!$Q$8:$Q$96,'[1]2021г'!$Q$57,'[1]2021г'!$R$8:$R$96,'[1]2021г'!$R$10)</f>
        <v>0</v>
      </c>
      <c r="AI18" s="211"/>
      <c r="AJ18" s="211"/>
      <c r="AK18" s="211"/>
      <c r="AL18" s="211"/>
      <c r="AM18" s="211"/>
      <c r="AN18" s="211"/>
      <c r="AO18" s="212"/>
      <c r="AP18" s="210">
        <f>_xlfn.COUNTIFS('[1]2021г'!$Q$8:$Q$96,'[1]2021г'!$Q$57,'[1]2021г'!$R$8:$R$96,'[1]2021г'!$R$11)</f>
        <v>2</v>
      </c>
      <c r="AQ18" s="211"/>
      <c r="AR18" s="211"/>
      <c r="AS18" s="211"/>
      <c r="AT18" s="211"/>
      <c r="AU18" s="211"/>
      <c r="AV18" s="211"/>
      <c r="AW18" s="212"/>
      <c r="AX18" s="210">
        <v>0</v>
      </c>
      <c r="AY18" s="211"/>
      <c r="AZ18" s="211"/>
      <c r="BA18" s="211"/>
      <c r="BB18" s="211"/>
      <c r="BC18" s="211"/>
      <c r="BD18" s="211"/>
      <c r="BE18" s="212"/>
      <c r="BF18" s="210">
        <f>_xlfn.SUMIFS('[1]2021г'!$G$8:$G$96,'[1]2021г'!$Q$8:$Q$96,'[1]2021г'!$Q$57,'[1]2021г'!$R$8:$R$96,'[1]2021г'!$R$10)</f>
        <v>0</v>
      </c>
      <c r="BG18" s="211"/>
      <c r="BH18" s="211"/>
      <c r="BI18" s="211"/>
      <c r="BJ18" s="211"/>
      <c r="BK18" s="211"/>
      <c r="BL18" s="211"/>
      <c r="BM18" s="212"/>
      <c r="BN18" s="210">
        <f>_xlfn.SUMIFS('[1]2021г'!$G$8:$G$96,'[1]2021г'!$Q$8:$Q$96,'[1]2021г'!$Q$57,'[1]2021г'!$R$8:$R$96,'[1]2021г'!$R$11)</f>
        <v>650</v>
      </c>
      <c r="BO18" s="211"/>
      <c r="BP18" s="211"/>
      <c r="BQ18" s="211"/>
      <c r="BR18" s="211"/>
      <c r="BS18" s="211"/>
      <c r="BT18" s="211"/>
      <c r="BU18" s="212"/>
      <c r="BV18" s="210">
        <v>0</v>
      </c>
      <c r="BW18" s="211"/>
      <c r="BX18" s="211"/>
      <c r="BY18" s="211"/>
      <c r="BZ18" s="211"/>
      <c r="CA18" s="211"/>
      <c r="CB18" s="211"/>
      <c r="CC18" s="212"/>
      <c r="CD18" s="210">
        <f>_xlfn.SUMIFS('[1]2021г'!$J$8:$J$96,'[1]2021г'!$Q$8:$Q$96,'[1]2021г'!$Q$57,'[1]2021г'!$R$8:$R$96,'[1]2021г'!$R$10)/1000</f>
        <v>0</v>
      </c>
      <c r="CE18" s="211"/>
      <c r="CF18" s="211"/>
      <c r="CG18" s="211"/>
      <c r="CH18" s="211"/>
      <c r="CI18" s="211"/>
      <c r="CJ18" s="211"/>
      <c r="CK18" s="212"/>
      <c r="CL18" s="210">
        <f>_xlfn.SUMIFS('[1]2021г'!$J$8:$J$96,'[1]2021г'!$Q$8:$Q$96,'[1]2021г'!$Q$57,'[1]2021г'!$R$8:$R$96,'[1]2021г'!$R$11)/1000</f>
        <v>332.9835</v>
      </c>
      <c r="CM18" s="211"/>
      <c r="CN18" s="211"/>
      <c r="CO18" s="211"/>
      <c r="CP18" s="211"/>
      <c r="CQ18" s="211"/>
      <c r="CR18" s="211"/>
      <c r="CS18" s="212"/>
      <c r="CT18" s="210">
        <v>0</v>
      </c>
      <c r="CU18" s="211"/>
      <c r="CV18" s="211"/>
      <c r="CW18" s="211"/>
      <c r="CX18" s="211"/>
      <c r="CY18" s="211"/>
      <c r="CZ18" s="211"/>
      <c r="DA18" s="211"/>
    </row>
    <row r="19" spans="1:105" s="2" customFormat="1" ht="40.5" customHeight="1">
      <c r="A19" s="191"/>
      <c r="B19" s="191"/>
      <c r="C19" s="191"/>
      <c r="D19" s="191"/>
      <c r="E19" s="191"/>
      <c r="F19" s="213" t="s">
        <v>38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4"/>
      <c r="AH19" s="210">
        <v>0</v>
      </c>
      <c r="AI19" s="211"/>
      <c r="AJ19" s="211"/>
      <c r="AK19" s="211"/>
      <c r="AL19" s="211"/>
      <c r="AM19" s="211"/>
      <c r="AN19" s="211"/>
      <c r="AO19" s="212"/>
      <c r="AP19" s="210">
        <v>0</v>
      </c>
      <c r="AQ19" s="211"/>
      <c r="AR19" s="211"/>
      <c r="AS19" s="211"/>
      <c r="AT19" s="211"/>
      <c r="AU19" s="211"/>
      <c r="AV19" s="211"/>
      <c r="AW19" s="212"/>
      <c r="AX19" s="210">
        <v>0</v>
      </c>
      <c r="AY19" s="211"/>
      <c r="AZ19" s="211"/>
      <c r="BA19" s="211"/>
      <c r="BB19" s="211"/>
      <c r="BC19" s="211"/>
      <c r="BD19" s="211"/>
      <c r="BE19" s="212"/>
      <c r="BF19" s="210">
        <v>0</v>
      </c>
      <c r="BG19" s="211"/>
      <c r="BH19" s="211"/>
      <c r="BI19" s="211"/>
      <c r="BJ19" s="211"/>
      <c r="BK19" s="211"/>
      <c r="BL19" s="211"/>
      <c r="BM19" s="212"/>
      <c r="BN19" s="210">
        <v>0</v>
      </c>
      <c r="BO19" s="211"/>
      <c r="BP19" s="211"/>
      <c r="BQ19" s="211"/>
      <c r="BR19" s="211"/>
      <c r="BS19" s="211"/>
      <c r="BT19" s="211"/>
      <c r="BU19" s="212"/>
      <c r="BV19" s="210">
        <v>0</v>
      </c>
      <c r="BW19" s="211"/>
      <c r="BX19" s="211"/>
      <c r="BY19" s="211"/>
      <c r="BZ19" s="211"/>
      <c r="CA19" s="211"/>
      <c r="CB19" s="211"/>
      <c r="CC19" s="212"/>
      <c r="CD19" s="210">
        <v>0</v>
      </c>
      <c r="CE19" s="211"/>
      <c r="CF19" s="211"/>
      <c r="CG19" s="211"/>
      <c r="CH19" s="211"/>
      <c r="CI19" s="211"/>
      <c r="CJ19" s="211"/>
      <c r="CK19" s="212"/>
      <c r="CL19" s="210">
        <v>0</v>
      </c>
      <c r="CM19" s="211"/>
      <c r="CN19" s="211"/>
      <c r="CO19" s="211"/>
      <c r="CP19" s="211"/>
      <c r="CQ19" s="211"/>
      <c r="CR19" s="211"/>
      <c r="CS19" s="212"/>
      <c r="CT19" s="210">
        <v>0</v>
      </c>
      <c r="CU19" s="211"/>
      <c r="CV19" s="211"/>
      <c r="CW19" s="211"/>
      <c r="CX19" s="211"/>
      <c r="CY19" s="211"/>
      <c r="CZ19" s="211"/>
      <c r="DA19" s="211"/>
    </row>
    <row r="20" spans="1:105" s="2" customFormat="1" ht="15" customHeight="1">
      <c r="A20" s="191" t="s">
        <v>39</v>
      </c>
      <c r="B20" s="191"/>
      <c r="C20" s="191"/>
      <c r="D20" s="191"/>
      <c r="E20" s="191"/>
      <c r="F20" s="192" t="s">
        <v>40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209"/>
      <c r="AH20" s="210">
        <v>0</v>
      </c>
      <c r="AI20" s="211"/>
      <c r="AJ20" s="211"/>
      <c r="AK20" s="211"/>
      <c r="AL20" s="211"/>
      <c r="AM20" s="211"/>
      <c r="AN20" s="211"/>
      <c r="AO20" s="212"/>
      <c r="AP20" s="210">
        <v>0</v>
      </c>
      <c r="AQ20" s="211"/>
      <c r="AR20" s="211"/>
      <c r="AS20" s="211"/>
      <c r="AT20" s="211"/>
      <c r="AU20" s="211"/>
      <c r="AV20" s="211"/>
      <c r="AW20" s="212"/>
      <c r="AX20" s="210">
        <v>0</v>
      </c>
      <c r="AY20" s="211"/>
      <c r="AZ20" s="211"/>
      <c r="BA20" s="211"/>
      <c r="BB20" s="211"/>
      <c r="BC20" s="211"/>
      <c r="BD20" s="211"/>
      <c r="BE20" s="212"/>
      <c r="BF20" s="210">
        <v>0</v>
      </c>
      <c r="BG20" s="211"/>
      <c r="BH20" s="211"/>
      <c r="BI20" s="211"/>
      <c r="BJ20" s="211"/>
      <c r="BK20" s="211"/>
      <c r="BL20" s="211"/>
      <c r="BM20" s="212"/>
      <c r="BN20" s="210">
        <v>0</v>
      </c>
      <c r="BO20" s="211"/>
      <c r="BP20" s="211"/>
      <c r="BQ20" s="211"/>
      <c r="BR20" s="211"/>
      <c r="BS20" s="211"/>
      <c r="BT20" s="211"/>
      <c r="BU20" s="212"/>
      <c r="BV20" s="210">
        <v>0</v>
      </c>
      <c r="BW20" s="211"/>
      <c r="BX20" s="211"/>
      <c r="BY20" s="211"/>
      <c r="BZ20" s="211"/>
      <c r="CA20" s="211"/>
      <c r="CB20" s="211"/>
      <c r="CC20" s="212"/>
      <c r="CD20" s="210">
        <v>0</v>
      </c>
      <c r="CE20" s="211"/>
      <c r="CF20" s="211"/>
      <c r="CG20" s="211"/>
      <c r="CH20" s="211"/>
      <c r="CI20" s="211"/>
      <c r="CJ20" s="211"/>
      <c r="CK20" s="212"/>
      <c r="CL20" s="210">
        <v>0</v>
      </c>
      <c r="CM20" s="211"/>
      <c r="CN20" s="211"/>
      <c r="CO20" s="211"/>
      <c r="CP20" s="211"/>
      <c r="CQ20" s="211"/>
      <c r="CR20" s="211"/>
      <c r="CS20" s="212"/>
      <c r="CT20" s="210">
        <v>0</v>
      </c>
      <c r="CU20" s="211"/>
      <c r="CV20" s="211"/>
      <c r="CW20" s="211"/>
      <c r="CX20" s="211"/>
      <c r="CY20" s="211"/>
      <c r="CZ20" s="211"/>
      <c r="DA20" s="211"/>
    </row>
    <row r="21" spans="1:105" s="2" customFormat="1" ht="40.5" customHeight="1">
      <c r="A21" s="191"/>
      <c r="B21" s="191"/>
      <c r="C21" s="191"/>
      <c r="D21" s="191"/>
      <c r="E21" s="191"/>
      <c r="F21" s="213" t="s">
        <v>38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4"/>
      <c r="AH21" s="210">
        <v>0</v>
      </c>
      <c r="AI21" s="211"/>
      <c r="AJ21" s="211"/>
      <c r="AK21" s="211"/>
      <c r="AL21" s="211"/>
      <c r="AM21" s="211"/>
      <c r="AN21" s="211"/>
      <c r="AO21" s="212"/>
      <c r="AP21" s="210">
        <v>0</v>
      </c>
      <c r="AQ21" s="211"/>
      <c r="AR21" s="211"/>
      <c r="AS21" s="211"/>
      <c r="AT21" s="211"/>
      <c r="AU21" s="211"/>
      <c r="AV21" s="211"/>
      <c r="AW21" s="212"/>
      <c r="AX21" s="210">
        <v>0</v>
      </c>
      <c r="AY21" s="211"/>
      <c r="AZ21" s="211"/>
      <c r="BA21" s="211"/>
      <c r="BB21" s="211"/>
      <c r="BC21" s="211"/>
      <c r="BD21" s="211"/>
      <c r="BE21" s="212"/>
      <c r="BF21" s="210">
        <v>0</v>
      </c>
      <c r="BG21" s="211"/>
      <c r="BH21" s="211"/>
      <c r="BI21" s="211"/>
      <c r="BJ21" s="211"/>
      <c r="BK21" s="211"/>
      <c r="BL21" s="211"/>
      <c r="BM21" s="212"/>
      <c r="BN21" s="210">
        <v>0</v>
      </c>
      <c r="BO21" s="211"/>
      <c r="BP21" s="211"/>
      <c r="BQ21" s="211"/>
      <c r="BR21" s="211"/>
      <c r="BS21" s="211"/>
      <c r="BT21" s="211"/>
      <c r="BU21" s="212"/>
      <c r="BV21" s="210">
        <v>0</v>
      </c>
      <c r="BW21" s="211"/>
      <c r="BX21" s="211"/>
      <c r="BY21" s="211"/>
      <c r="BZ21" s="211"/>
      <c r="CA21" s="211"/>
      <c r="CB21" s="211"/>
      <c r="CC21" s="212"/>
      <c r="CD21" s="210">
        <v>0</v>
      </c>
      <c r="CE21" s="211"/>
      <c r="CF21" s="211"/>
      <c r="CG21" s="211"/>
      <c r="CH21" s="211"/>
      <c r="CI21" s="211"/>
      <c r="CJ21" s="211"/>
      <c r="CK21" s="212"/>
      <c r="CL21" s="210">
        <v>0</v>
      </c>
      <c r="CM21" s="211"/>
      <c r="CN21" s="211"/>
      <c r="CO21" s="211"/>
      <c r="CP21" s="211"/>
      <c r="CQ21" s="211"/>
      <c r="CR21" s="211"/>
      <c r="CS21" s="212"/>
      <c r="CT21" s="210">
        <v>0</v>
      </c>
      <c r="CU21" s="211"/>
      <c r="CV21" s="211"/>
      <c r="CW21" s="211"/>
      <c r="CX21" s="211"/>
      <c r="CY21" s="211"/>
      <c r="CZ21" s="211"/>
      <c r="DA21" s="211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217" t="s">
        <v>41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</row>
    <row r="24" spans="1:105" s="9" customFormat="1" ht="69" customHeight="1">
      <c r="A24" s="215" t="s">
        <v>42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DA24"/>
  <sheetViews>
    <sheetView zoomScalePageLayoutView="0" workbookViewId="0" topLeftCell="A1">
      <selection activeCell="AH15" sqref="AH15:AS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43</v>
      </c>
    </row>
    <row r="2" spans="69:105" s="2" customFormat="1" ht="39.75" customHeight="1">
      <c r="BQ2" s="197" t="s">
        <v>0</v>
      </c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</row>
    <row r="3" ht="3" customHeight="1"/>
    <row r="4" spans="69:105" s="3" customFormat="1" ht="24" customHeight="1">
      <c r="BQ4" s="196" t="s">
        <v>25</v>
      </c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</row>
    <row r="6" ht="15.75">
      <c r="DA6" s="5" t="s">
        <v>2</v>
      </c>
    </row>
    <row r="8" spans="1:105" s="4" customFormat="1" ht="16.5">
      <c r="A8" s="198" t="s">
        <v>7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99" t="s">
        <v>44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</row>
    <row r="12" spans="1:105" s="2" customFormat="1" ht="30" customHeight="1">
      <c r="A12" s="205" t="s">
        <v>27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6"/>
      <c r="AH12" s="200" t="s">
        <v>45</v>
      </c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2"/>
      <c r="BR12" s="200" t="s">
        <v>46</v>
      </c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</row>
    <row r="13" spans="1:105" s="2" customFormat="1" ht="30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8"/>
      <c r="AH13" s="200" t="s">
        <v>20</v>
      </c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2"/>
      <c r="AT13" s="200" t="s">
        <v>21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2"/>
      <c r="BF13" s="200" t="s">
        <v>32</v>
      </c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2"/>
      <c r="BR13" s="200" t="s">
        <v>20</v>
      </c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2"/>
      <c r="CD13" s="200" t="s">
        <v>21</v>
      </c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2"/>
      <c r="CP13" s="200" t="s">
        <v>32</v>
      </c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</row>
    <row r="14" spans="1:105" s="2" customFormat="1" ht="15" customHeight="1">
      <c r="A14" s="191" t="s">
        <v>3</v>
      </c>
      <c r="B14" s="191"/>
      <c r="C14" s="191"/>
      <c r="D14" s="191"/>
      <c r="E14" s="191"/>
      <c r="F14" s="192" t="s">
        <v>33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209"/>
      <c r="AH14" s="210">
        <f>AH15+_xlfn.SUMIFS('[1]2021г'!$C$8:$C$96,'[1]2021г'!$Q$8:$Q$96,'[1]2021г'!$Q$12,'[1]2021г'!$R$8:$R$96,'[1]2021г'!$R$10)+'[1]2021г'!$C$8+'[1]2021г'!$C$10</f>
        <v>1819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2"/>
      <c r="AT14" s="210">
        <f>AT15+_xlfn.SUMIFS('[1]2021г'!$C$8:$C$96,'[1]2021г'!$Q$8:$Q$96,'[1]2021г'!$Q$12,'[1]2021г'!$R$8:$R$96,'[1]2021г'!$R$11)</f>
        <v>0</v>
      </c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2"/>
      <c r="BF14" s="210">
        <v>0</v>
      </c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2"/>
      <c r="BR14" s="218">
        <f>BR15+_xlfn.SUMIFS('[1]2021г'!$D$8:$D$96,'[1]2021г'!$Q$8:$Q$96,'[1]2021г'!$Q$12,'[1]2021г'!$R$8:$R$96,'[1]2021г'!$R$10)+'[1]2021г'!$D$8+'[1]2021г'!$D$10</f>
        <v>19383.8</v>
      </c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2"/>
      <c r="CD14" s="218">
        <f>CD15+_xlfn.SUMIFS('[1]2021г'!$D$8:$D$96,'[1]2021г'!$Q$8:$Q$96,'[1]2021г'!$Q$12,'[1]2021г'!$R$8:$R$96,'[1]2021г'!$R$11)</f>
        <v>0</v>
      </c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2"/>
      <c r="CP14" s="210">
        <v>0</v>
      </c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</row>
    <row r="15" spans="1:105" s="2" customFormat="1" ht="27.75" customHeight="1">
      <c r="A15" s="191"/>
      <c r="B15" s="191"/>
      <c r="C15" s="191"/>
      <c r="D15" s="191"/>
      <c r="E15" s="191"/>
      <c r="F15" s="213" t="s">
        <v>34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  <c r="AH15" s="210">
        <f>COUNTIF('[1]2021г'!$L$8:$L$96,'[1]2021г'!$L$19)</f>
        <v>11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2"/>
      <c r="AT15" s="210">
        <v>0</v>
      </c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  <c r="BF15" s="210">
        <v>0</v>
      </c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2"/>
      <c r="BR15" s="219">
        <f>SUMIF('[1]2021г'!$L$8:$L$96,'[1]2021г'!$L$19,'[1]2021г'!$G$8:$G$96)</f>
        <v>77</v>
      </c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2"/>
      <c r="CD15" s="210">
        <v>0</v>
      </c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2"/>
      <c r="CP15" s="210">
        <v>0</v>
      </c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</row>
    <row r="16" spans="1:105" s="2" customFormat="1" ht="15" customHeight="1">
      <c r="A16" s="191" t="s">
        <v>4</v>
      </c>
      <c r="B16" s="191"/>
      <c r="C16" s="191"/>
      <c r="D16" s="191"/>
      <c r="E16" s="191"/>
      <c r="F16" s="192" t="s">
        <v>35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209"/>
      <c r="AH16" s="210">
        <f>_xlfn.SUMIFS('[1]2021г'!$C$8:$C$96,'[1]2021г'!$Q$8:$Q$96,'[1]2021г'!$Q$9,'[1]2021г'!$R$8:$R$96,'[1]2021г'!$R$10)</f>
        <v>169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2"/>
      <c r="AT16" s="210">
        <f>_xlfn.SUMIFS('[1]2021г'!$C$8:$C$96,'[1]2021г'!$Q$8:$Q$96,'[1]2021г'!$Q$9,'[1]2021г'!$R$8:$R$96,'[1]2021г'!$R$11)</f>
        <v>6</v>
      </c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2"/>
      <c r="BF16" s="210">
        <v>0</v>
      </c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2"/>
      <c r="BR16" s="218">
        <f>_xlfn.SUMIFS('[1]2021г'!$D$8:$D$96,'[1]2021г'!$Q$8:$Q$96,'[1]2021г'!$Q$11,'[1]2021г'!$R$8:$R$96,'[1]2021г'!$R$10)</f>
        <v>4983.5</v>
      </c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2"/>
      <c r="CD16" s="218">
        <f>CD17+_xlfn.SUMIFS('[1]2021г'!$D$8:$D$96,'[1]2021г'!$Q$8:$Q$96,'[1]2021г'!$Q$11,'[1]2021г'!$R$8:$R$96,'[1]2021г'!$R$11)</f>
        <v>624</v>
      </c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2"/>
      <c r="CP16" s="210">
        <v>0</v>
      </c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</row>
    <row r="17" spans="1:105" s="2" customFormat="1" ht="27.75" customHeight="1">
      <c r="A17" s="191"/>
      <c r="B17" s="191"/>
      <c r="C17" s="191"/>
      <c r="D17" s="191"/>
      <c r="E17" s="191"/>
      <c r="F17" s="213" t="s">
        <v>36</v>
      </c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4"/>
      <c r="AH17" s="210">
        <v>0</v>
      </c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2"/>
      <c r="AT17" s="210">
        <v>0</v>
      </c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2"/>
      <c r="BF17" s="210">
        <v>0</v>
      </c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2"/>
      <c r="BR17" s="210">
        <v>0</v>
      </c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2"/>
      <c r="CD17" s="210">
        <v>0</v>
      </c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2"/>
      <c r="CP17" s="210">
        <v>0</v>
      </c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</row>
    <row r="18" spans="1:105" s="2" customFormat="1" ht="15" customHeight="1">
      <c r="A18" s="191" t="s">
        <v>5</v>
      </c>
      <c r="B18" s="191"/>
      <c r="C18" s="191"/>
      <c r="D18" s="191"/>
      <c r="E18" s="191"/>
      <c r="F18" s="192" t="s">
        <v>37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209"/>
      <c r="AH18" s="210">
        <f>_xlfn.SUMIFS('[1]2021г'!$C$8:$C$96,'[1]2021г'!$Q$8:$Q$96,'[1]2021г'!$Q$57,'[1]2021г'!$R$8:$R$96,'[1]2021г'!$R$10)</f>
        <v>0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2"/>
      <c r="AT18" s="210">
        <f>_xlfn.SUMIFS('[1]2021г'!$C$8:$C$96,'[1]2021г'!$Q$8:$Q$96,'[1]2021г'!$Q$57,'[1]2021г'!$R$8:$R$96,'[1]2021г'!$R$11)</f>
        <v>2</v>
      </c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2"/>
      <c r="BF18" s="210">
        <v>0</v>
      </c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2"/>
      <c r="BR18" s="218">
        <f>_xlfn.SUMIFS('[1]2021г'!$D$8:$D$96,'[1]2021г'!$Q$8:$Q$96,'[1]2021г'!$Q$57,'[1]2021г'!$R$8:$R$96,'[1]2021г'!$R$10)</f>
        <v>0</v>
      </c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2"/>
      <c r="CD18" s="218">
        <f>CD19+_xlfn.SUMIFS('[1]2021г'!$D$8:$D$96,'[1]2021г'!$Q$8:$Q$96,'[1]2021г'!$Q$57,'[1]2021г'!$R$8:$R$96,'[1]2021г'!$R$11)</f>
        <v>650</v>
      </c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2"/>
      <c r="CP18" s="210">
        <v>0</v>
      </c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</row>
    <row r="19" spans="1:105" s="2" customFormat="1" ht="40.5" customHeight="1">
      <c r="A19" s="191"/>
      <c r="B19" s="191"/>
      <c r="C19" s="191"/>
      <c r="D19" s="191"/>
      <c r="E19" s="191"/>
      <c r="F19" s="213" t="s">
        <v>38</v>
      </c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4"/>
      <c r="AH19" s="219">
        <v>0</v>
      </c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2"/>
      <c r="AT19" s="219">
        <v>0</v>
      </c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2"/>
      <c r="BF19" s="219">
        <v>0</v>
      </c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2"/>
      <c r="BR19" s="219">
        <v>0</v>
      </c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2"/>
      <c r="CD19" s="219">
        <v>0</v>
      </c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2"/>
      <c r="CP19" s="219">
        <v>0</v>
      </c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</row>
    <row r="20" spans="1:105" s="2" customFormat="1" ht="15" customHeight="1">
      <c r="A20" s="191" t="s">
        <v>39</v>
      </c>
      <c r="B20" s="191"/>
      <c r="C20" s="191"/>
      <c r="D20" s="191"/>
      <c r="E20" s="191"/>
      <c r="F20" s="192" t="s">
        <v>40</v>
      </c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209"/>
      <c r="AH20" s="210">
        <v>0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2"/>
      <c r="AT20" s="210">
        <v>0</v>
      </c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2"/>
      <c r="BF20" s="210">
        <v>0</v>
      </c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2"/>
      <c r="BR20" s="210">
        <v>0</v>
      </c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2"/>
      <c r="CD20" s="210">
        <v>0</v>
      </c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2"/>
      <c r="CP20" s="210">
        <v>0</v>
      </c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2"/>
    </row>
    <row r="21" spans="1:105" s="2" customFormat="1" ht="40.5" customHeight="1">
      <c r="A21" s="191"/>
      <c r="B21" s="191"/>
      <c r="C21" s="191"/>
      <c r="D21" s="191"/>
      <c r="E21" s="191"/>
      <c r="F21" s="213" t="s">
        <v>38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4"/>
      <c r="AH21" s="210">
        <v>0</v>
      </c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2"/>
      <c r="AT21" s="210">
        <v>0</v>
      </c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2"/>
      <c r="BF21" s="210">
        <v>0</v>
      </c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2"/>
      <c r="BR21" s="210">
        <v>0</v>
      </c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2"/>
      <c r="CD21" s="210">
        <v>0</v>
      </c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2"/>
      <c r="CP21" s="210">
        <v>0</v>
      </c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2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217" t="s">
        <v>41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</row>
    <row r="24" spans="1:105" s="9" customFormat="1" ht="69" customHeight="1">
      <c r="A24" s="215" t="s">
        <v>42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</row>
    <row r="25" ht="3" customHeight="1"/>
  </sheetData>
  <sheetProtection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Львова Наталья Александровна</cp:lastModifiedBy>
  <cp:lastPrinted>2019-02-12T14:36:12Z</cp:lastPrinted>
  <dcterms:created xsi:type="dcterms:W3CDTF">2011-01-11T10:25:48Z</dcterms:created>
  <dcterms:modified xsi:type="dcterms:W3CDTF">2022-04-18T10:28:54Z</dcterms:modified>
  <cp:category/>
  <cp:version/>
  <cp:contentType/>
  <cp:contentStatus/>
</cp:coreProperties>
</file>