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6765" windowWidth="29040" windowHeight="5805"/>
  </bookViews>
  <sheets>
    <sheet name="стр.1" sheetId="1" r:id="rId1"/>
  </sheets>
  <externalReferences>
    <externalReference r:id="rId2"/>
    <externalReference r:id="rId3"/>
    <externalReference r:id="rId4"/>
  </externalReferences>
  <definedNames>
    <definedName name="_xlnm.Print_Area" localSheetId="0">стр.1!$A$1:$DA$32</definedName>
  </definedNames>
  <calcPr calcId="125725"/>
</workbook>
</file>

<file path=xl/calcChain.xml><?xml version="1.0" encoding="utf-8"?>
<calcChain xmlns="http://schemas.openxmlformats.org/spreadsheetml/2006/main">
  <c r="CI31" i="1"/>
  <c r="CH31"/>
  <c r="CG31" s="1"/>
  <c r="CF31" s="1"/>
  <c r="CE31" s="1"/>
  <c r="CD31" s="1"/>
  <c r="CC31" s="1"/>
  <c r="CB31" s="1"/>
  <c r="CA31" s="1"/>
  <c r="BZ31" s="1"/>
  <c r="BY31" s="1"/>
  <c r="BX31" s="1"/>
  <c r="BW31" s="1"/>
  <c r="BV27" l="1"/>
  <c r="BV25"/>
  <c r="BV23"/>
  <c r="BV22"/>
  <c r="BV18"/>
  <c r="BV17"/>
  <c r="BV16"/>
  <c r="BV29"/>
  <c r="BV19"/>
  <c r="BH31"/>
  <c r="BH27"/>
  <c r="BH26"/>
  <c r="BH25"/>
  <c r="BH23"/>
  <c r="BH22"/>
  <c r="BH18"/>
  <c r="BH17"/>
  <c r="BH16"/>
  <c r="BV26" l="1"/>
  <c r="BH28" l="1"/>
  <c r="BH20" l="1"/>
  <c r="BV20" l="1"/>
  <c r="BV15" s="1"/>
  <c r="BV28" l="1"/>
  <c r="BV21" s="1"/>
  <c r="BV14" s="1"/>
  <c r="BH15" l="1"/>
  <c r="BH29"/>
  <c r="BH21"/>
  <c r="BH14" l="1"/>
</calcChain>
</file>

<file path=xl/sharedStrings.xml><?xml version="1.0" encoding="utf-8"?>
<sst xmlns="http://schemas.openxmlformats.org/spreadsheetml/2006/main" count="69" uniqueCount="50">
  <si>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</si>
  <si>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</si>
  <si>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</si>
  <si>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</si>
  <si>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</si>
  <si>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</si>
  <si>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</si>
  <si>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</si>
  <si>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</si>
  <si>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</si>
  <si>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</si>
  <si>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</si>
  <si>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</si>
  <si>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</si>
  <si>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</si>
  <si>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</si>
  <si>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</si>
  <si>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</si>
  <si>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</si>
  <si>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</si>
  <si>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</si>
  <si>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</si>
  <si>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</si>
  <si>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</si>
  <si>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</si>
  <si>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</si>
  <si>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</si>
  <si>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</si>
  <si>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</si>
  <si>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</si>
  <si>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</si>
  <si>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</si>
  <si>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</si>
  <si>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</si>
  <si>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</si>
  <si>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</si>
  <si>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</si>
  <si>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</si>
  <si>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</si>
  <si>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</si>
  <si>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</si>
  <si>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</si>
  <si>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</si>
  <si>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</si>
  <si>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</si>
  <si>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</si>
  <si>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</si>
  <si>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</si>
  <si>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Информации о структуре и объемах затрат</t>
  </si>
  <si>
    <t>на оказание услуг по передаче электрической энергии ООО "Энергонефть Томск"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</si>
</sst>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43" fontId="2" fillId="0" borderId="0" xfId="1" applyFont="1"/>
    <xf numFmtId="43" fontId="4" fillId="0" borderId="0" xfId="1" applyFont="1"/>
    <xf numFmtId="43" fontId="3" fillId="0" borderId="0" xfId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2013/_&#1047;&#1040;&#1055;&#1056;&#1054;&#1057;&#1067;/&#1058;&#1056;&#1050;/&#1057;&#1074;&#1077;&#1076;&#1077;&#1085;&#1080;&#1103;%20&#1086;%20&#1089;&#1090;&#1088;&#1091;&#1082;&#1090;&#1091;&#1088;&#1077;%20&#1080;%20&#1086;&#1073;&#1098;&#1077;&#1084;&#1072;&#1093;%20&#1079;&#1072;&#1090;&#1088;&#107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5/&#1055;&#1077;&#1088;&#1077;&#1076;&#1072;&#1095;&#1072;%20&#1101;&#1083;&#1077;&#1082;&#1090;&#1088;&#1086;&#1101;&#1085;&#1077;&#1088;&#1075;&#1080;&#1080;/&#1058;&#1086;&#1084;&#1089;&#1082;&#1072;&#1103;%20&#1086;&#1073;&#1083;&#1072;&#1089;&#1090;&#1100;/&#1057;&#1084;&#1077;&#1090;&#1099;/&#1057;&#1084;&#1077;&#1090;&#1072;%20&#1053;&#1042;&#1042;%20&#1087;&#1077;&#1088;&#1077;&#1076;&#1072;&#1095;&#1072;%20&#1058;&#1086;&#1084;&#1089;&#1082;_2015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5/&#1055;&#1077;&#1088;&#1077;&#1076;&#1072;&#1095;&#1072;%20&#1101;&#1083;&#1077;&#1082;&#1090;&#1088;&#1086;&#1101;&#1085;&#1077;&#1088;&#1075;&#1080;&#1080;/&#1058;&#1086;&#1084;&#1089;&#1082;&#1072;&#1103;%20&#1086;&#1073;&#1083;&#1072;&#1089;&#1090;&#1100;/&#1057;&#1084;&#1077;&#1090;&#1099;/TSO%20500%202013(v2%200)_TO%20&#1086;&#1090;%20&#1044;&#1058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год"/>
      <sheetName val="Лист2"/>
      <sheetName val="Лист3"/>
    </sheetNames>
    <sheetDataSet>
      <sheetData sheetId="0">
        <row r="7">
          <cell r="D7">
            <v>51848.479999999996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 "/>
      <sheetName val="Т.1.15."/>
      <sheetName val="6 к 1.15."/>
      <sheetName val="2013 утв."/>
      <sheetName val="2014утв"/>
      <sheetName val="Т.16"/>
      <sheetName val="расчет ставки"/>
      <sheetName val="1 к 1.15"/>
      <sheetName val="3 к 1.15"/>
      <sheetName val="7 к 1.15. смета ОХР"/>
      <sheetName val="9 к 1.15."/>
      <sheetName val="П1.17"/>
      <sheetName val="1 к 1.17."/>
      <sheetName val="2 к 1.17."/>
      <sheetName val="Расшиф к 1.21. Томск (передача)"/>
      <sheetName val="1.21."/>
      <sheetName val="8 к 1.15."/>
      <sheetName val="П2. к1.21."/>
      <sheetName val="П1. к 1.21."/>
      <sheetName val="т.2.1"/>
      <sheetName val="т.2.2"/>
      <sheetName val="КТПН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>
            <v>56247.586475783624</v>
          </cell>
          <cell r="I6">
            <v>52099.618370000004</v>
          </cell>
        </row>
        <row r="10">
          <cell r="F10">
            <v>45499.653973326655</v>
          </cell>
          <cell r="I10">
            <v>42333.438120000006</v>
          </cell>
        </row>
        <row r="12">
          <cell r="F12">
            <v>221805.9275906563</v>
          </cell>
          <cell r="I12">
            <v>237237.50571</v>
          </cell>
        </row>
        <row r="31">
          <cell r="F31">
            <v>386623.33187972166</v>
          </cell>
          <cell r="I31">
            <v>448444.88086866972</v>
          </cell>
        </row>
        <row r="38">
          <cell r="F38">
            <v>421583.77</v>
          </cell>
          <cell r="I38">
            <v>420444.39416999999</v>
          </cell>
        </row>
        <row r="41">
          <cell r="F41">
            <v>147</v>
          </cell>
          <cell r="I41">
            <v>150.86231216383081</v>
          </cell>
        </row>
        <row r="43">
          <cell r="F43">
            <v>64035.371295422476</v>
          </cell>
          <cell r="I43">
            <v>64282.444559999996</v>
          </cell>
        </row>
        <row r="45">
          <cell r="F45">
            <v>1125.928524339027</v>
          </cell>
          <cell r="I45">
            <v>2242.873768846076</v>
          </cell>
        </row>
        <row r="46">
          <cell r="F46">
            <v>25134.170000000002</v>
          </cell>
        </row>
        <row r="49">
          <cell r="F49">
            <v>517975.83408354217</v>
          </cell>
          <cell r="I49">
            <v>495301.25141100987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"/>
      <sheetName val="ПЛАН ТСО 0"/>
      <sheetName val="ФАКТ ТСО 0"/>
      <sheetName val="Ф P2.1 У.Е. ТСО 0"/>
      <sheetName val="П P2.1 У.Е. ТСО 0"/>
      <sheetName val="Ф P2.2 У.Е. ТСО 0"/>
      <sheetName val="П P2.2 У.Е. ТСО 0"/>
      <sheetName val="ПЛАН ТСО 1"/>
      <sheetName val="П P2.1 У.Е. ТСО 1"/>
      <sheetName val="П P2.2 У.Е. ТСО 1"/>
      <sheetName val="ФАКТ ТСО 1"/>
      <sheetName val="Ф P2.1 У.Е. ТСО 1"/>
      <sheetName val="Ф P2.2 У.Е. ТСО 1"/>
      <sheetName val="et_union"/>
      <sheetName val="TEHSHEET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4">
          <cell r="AP74">
            <v>209750.12759999998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7"/>
  <sheetViews>
    <sheetView tabSelected="1" view="pageBreakPreview" topLeftCell="A4" zoomScaleNormal="100" workbookViewId="0">
      <pane xSplit="59" ySplit="9" topLeftCell="BH13" activePane="bottomRight" state="frozen"/>
      <selection activeCell="A4" sqref="A4"/>
      <selection pane="topRight" activeCell="BH4" sqref="BH4"/>
      <selection pane="bottomLeft" activeCell="A13" sqref="A13"/>
      <selection pane="bottomRight" activeCell="GX27" sqref="GX27:GZ27"/>
    </sheetView>
  </sheetViews>
  <sheetFormatPr defaultColWidth="0.85546875" defaultRowHeight="15" customHeight="1"/>
  <cols>
    <col min="1" max="69" width="0.85546875" style="2"/>
    <col min="70" max="70" width="2.5703125" style="2" customWidth="1"/>
    <col min="71" max="72" width="0.85546875" style="2"/>
    <col min="73" max="73" width="3" style="2" customWidth="1"/>
    <col min="74" max="85" width="0.85546875" style="2"/>
    <col min="86" max="86" width="3" style="2" customWidth="1"/>
    <col min="87" max="87" width="3.140625" style="2" customWidth="1"/>
    <col min="88" max="105" width="0" style="2" hidden="1" customWidth="1"/>
    <col min="106" max="108" width="0.85546875" style="2"/>
    <col min="109" max="109" width="14.5703125" style="7" customWidth="1"/>
    <col min="110" max="16384" width="0.85546875" style="2"/>
  </cols>
  <sheetData>
    <row r="1" spans="1:109" s="1" customFormat="1" ht="12" customHeight="1">
      <c r="CE1" s="8" t="s">
        <v>27</v>
      </c>
      <c r="CF1" s="8"/>
      <c r="DE1" s="5"/>
    </row>
    <row r="2" spans="1:109" s="1" customFormat="1" ht="12" customHeight="1">
      <c r="CE2" s="8" t="s">
        <v>24</v>
      </c>
      <c r="CF2" s="8"/>
      <c r="DE2" s="5"/>
    </row>
    <row r="3" spans="1:109" s="1" customFormat="1" ht="12" customHeight="1">
      <c r="CE3" s="8" t="s">
        <v>25</v>
      </c>
      <c r="CF3" s="8"/>
      <c r="DE3" s="5"/>
    </row>
    <row r="4" spans="1:109" s="1" customFormat="1" ht="12" customHeight="1">
      <c r="CE4" s="8" t="s">
        <v>26</v>
      </c>
      <c r="CF4" s="8"/>
      <c r="DE4" s="5"/>
    </row>
    <row r="6" spans="1:109" s="4" customFormat="1" ht="14.25" customHeight="1">
      <c r="A6" s="9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E6" s="6"/>
    </row>
    <row r="7" spans="1:109" s="4" customFormat="1" ht="30.75" customHeight="1">
      <c r="A7" s="31" t="s">
        <v>49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E7" s="6"/>
    </row>
    <row r="8" spans="1:109" s="4" customFormat="1" ht="14.2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E8" s="6"/>
    </row>
    <row r="9" spans="1:109" s="4" customFormat="1" ht="14.25" hidden="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E9" s="6"/>
    </row>
    <row r="10" spans="1:109" ht="6" customHeight="1"/>
    <row r="11" spans="1:109">
      <c r="A11" s="13" t="s">
        <v>44</v>
      </c>
      <c r="B11" s="14"/>
      <c r="C11" s="14"/>
      <c r="D11" s="14"/>
      <c r="E11" s="14"/>
      <c r="F11" s="14"/>
      <c r="G11" s="14"/>
      <c r="H11" s="15"/>
      <c r="I11" s="19" t="s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3" t="s">
        <v>1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20">
        <v>2013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19" t="s">
        <v>4</v>
      </c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9">
      <c r="A12" s="16"/>
      <c r="B12" s="17"/>
      <c r="C12" s="17"/>
      <c r="D12" s="17"/>
      <c r="E12" s="17"/>
      <c r="F12" s="17"/>
      <c r="G12" s="17"/>
      <c r="H12" s="18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8"/>
      <c r="BH12" s="20" t="s">
        <v>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3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16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9" ht="30" customHeight="1">
      <c r="A13" s="10" t="s">
        <v>5</v>
      </c>
      <c r="B13" s="11"/>
      <c r="C13" s="11"/>
      <c r="D13" s="11"/>
      <c r="E13" s="11"/>
      <c r="F13" s="11"/>
      <c r="G13" s="11"/>
      <c r="H13" s="12"/>
      <c r="I13" s="3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0" t="s">
        <v>7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5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9" ht="30" customHeight="1">
      <c r="A14" s="10" t="s">
        <v>8</v>
      </c>
      <c r="B14" s="11"/>
      <c r="C14" s="11"/>
      <c r="D14" s="11"/>
      <c r="E14" s="11"/>
      <c r="F14" s="11"/>
      <c r="G14" s="11"/>
      <c r="H14" s="12"/>
      <c r="I14" s="3"/>
      <c r="J14" s="23" t="s">
        <v>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0" t="s">
        <v>7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6">
        <f>BH15+BH21</f>
        <v>904599.16596326383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26">
        <f>BV15+BV21</f>
        <v>943746.13227967964</v>
      </c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5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9" ht="30" customHeight="1">
      <c r="A15" s="10" t="s">
        <v>10</v>
      </c>
      <c r="B15" s="11"/>
      <c r="C15" s="11"/>
      <c r="D15" s="11"/>
      <c r="E15" s="11"/>
      <c r="F15" s="11"/>
      <c r="G15" s="11"/>
      <c r="H15" s="12"/>
      <c r="I15" s="3"/>
      <c r="J15" s="23" t="s">
        <v>45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AW15" s="20" t="s">
        <v>7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6">
        <f>BH16+BH18+BH20</f>
        <v>386623.33187972166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8"/>
      <c r="BV15" s="26">
        <f>BV16+BV18+BV20</f>
        <v>448444.88086866972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5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9" ht="15" customHeight="1">
      <c r="A16" s="10" t="s">
        <v>11</v>
      </c>
      <c r="B16" s="11"/>
      <c r="C16" s="11"/>
      <c r="D16" s="11"/>
      <c r="E16" s="11"/>
      <c r="F16" s="11"/>
      <c r="G16" s="11"/>
      <c r="H16" s="12"/>
      <c r="I16" s="3"/>
      <c r="J16" s="23" t="s">
        <v>12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4"/>
      <c r="AW16" s="20" t="s">
        <v>7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6">
        <f>'[2]2013 утв.'!F6</f>
        <v>56247.586475783624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8"/>
      <c r="BV16" s="26">
        <f>'[2]2013 утв.'!I6</f>
        <v>52099.618370000004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5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ht="15" customHeight="1">
      <c r="A17" s="10" t="s">
        <v>14</v>
      </c>
      <c r="B17" s="11"/>
      <c r="C17" s="11"/>
      <c r="D17" s="11"/>
      <c r="E17" s="11"/>
      <c r="F17" s="11"/>
      <c r="G17" s="11"/>
      <c r="H17" s="12"/>
      <c r="I17" s="3"/>
      <c r="J17" s="23" t="s">
        <v>15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20" t="s">
        <v>7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6">
        <f>'[2]2013 утв.'!F10</f>
        <v>45499.653973326655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6">
        <f>'[2]2013 утв.'!I10</f>
        <v>42333.438120000006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25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>
      <c r="A18" s="10" t="s">
        <v>13</v>
      </c>
      <c r="B18" s="11"/>
      <c r="C18" s="11"/>
      <c r="D18" s="11"/>
      <c r="E18" s="11"/>
      <c r="F18" s="11"/>
      <c r="G18" s="11"/>
      <c r="H18" s="12"/>
      <c r="I18" s="3"/>
      <c r="J18" s="23" t="s">
        <v>28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4"/>
      <c r="AW18" s="20" t="s">
        <v>7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6">
        <f>'[2]2013 утв.'!F12</f>
        <v>221805.9275906563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>
        <f>'[2]2013 утв.'!I12</f>
        <v>237237.50571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5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ht="15" customHeight="1">
      <c r="A19" s="10" t="s">
        <v>16</v>
      </c>
      <c r="B19" s="11"/>
      <c r="C19" s="11"/>
      <c r="D19" s="11"/>
      <c r="E19" s="11"/>
      <c r="F19" s="11"/>
      <c r="G19" s="11"/>
      <c r="H19" s="12"/>
      <c r="I19" s="3"/>
      <c r="J19" s="23" t="s">
        <v>15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4"/>
      <c r="AW19" s="20" t="s">
        <v>7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6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6">
        <f>'[1]2011 год'!R10</f>
        <v>0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5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>
      <c r="A20" s="10" t="s">
        <v>17</v>
      </c>
      <c r="B20" s="11"/>
      <c r="C20" s="11"/>
      <c r="D20" s="11"/>
      <c r="E20" s="11"/>
      <c r="F20" s="11"/>
      <c r="G20" s="11"/>
      <c r="H20" s="12"/>
      <c r="I20" s="3"/>
      <c r="J20" s="23" t="s">
        <v>29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4"/>
      <c r="AW20" s="20" t="s">
        <v>7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6">
        <f>'[2]2013 утв.'!F31-BH18-BH16</f>
        <v>108569.81781328174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/>
      <c r="BV20" s="26">
        <f>'[2]2013 утв.'!I31-BV18-BV16</f>
        <v>159107.75678866971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5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ht="45" customHeight="1">
      <c r="A21" s="10" t="s">
        <v>19</v>
      </c>
      <c r="B21" s="11"/>
      <c r="C21" s="11"/>
      <c r="D21" s="11"/>
      <c r="E21" s="11"/>
      <c r="F21" s="11"/>
      <c r="G21" s="11"/>
      <c r="H21" s="12"/>
      <c r="I21" s="3"/>
      <c r="J21" s="23" t="s">
        <v>46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0" t="s">
        <v>7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6">
        <f>BH22+BH23+BH25+BH26+BH27+BH28</f>
        <v>517975.83408354217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>
        <f>BV22+BV23+BV25+BV26+BV27+BV28</f>
        <v>495301.25141100987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5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>
      <c r="A22" s="10" t="s">
        <v>30</v>
      </c>
      <c r="B22" s="11"/>
      <c r="C22" s="11"/>
      <c r="D22" s="11"/>
      <c r="E22" s="11"/>
      <c r="F22" s="11"/>
      <c r="G22" s="11"/>
      <c r="H22" s="12"/>
      <c r="I22" s="3"/>
      <c r="J22" s="23" t="s">
        <v>18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/>
      <c r="AW22" s="20" t="s">
        <v>7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6">
        <f>'[2]2013 утв.'!F38</f>
        <v>421583.77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8"/>
      <c r="BV22" s="26">
        <f>'[2]2013 утв.'!I38</f>
        <v>420444.39416999999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5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ht="15" customHeight="1">
      <c r="A23" s="10" t="s">
        <v>31</v>
      </c>
      <c r="B23" s="11"/>
      <c r="C23" s="11"/>
      <c r="D23" s="11"/>
      <c r="E23" s="11"/>
      <c r="F23" s="11"/>
      <c r="G23" s="11"/>
      <c r="H23" s="12"/>
      <c r="I23" s="3"/>
      <c r="J23" s="23" t="s">
        <v>32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4"/>
      <c r="AW23" s="20" t="s">
        <v>7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6">
        <f>'[2]2013 утв.'!F43</f>
        <v>64035.371295422476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8"/>
      <c r="BV23" s="26">
        <f>'[2]2013 утв.'!I43</f>
        <v>64282.444559999996</v>
      </c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5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ht="15" customHeight="1">
      <c r="A24" s="10" t="s">
        <v>33</v>
      </c>
      <c r="B24" s="11"/>
      <c r="C24" s="11"/>
      <c r="D24" s="11"/>
      <c r="E24" s="11"/>
      <c r="F24" s="11"/>
      <c r="G24" s="11"/>
      <c r="H24" s="12"/>
      <c r="I24" s="3"/>
      <c r="J24" s="23" t="s">
        <v>34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4"/>
      <c r="AW24" s="20" t="s">
        <v>7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6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5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ht="15" customHeight="1">
      <c r="A25" s="10" t="s">
        <v>35</v>
      </c>
      <c r="B25" s="11"/>
      <c r="C25" s="11"/>
      <c r="D25" s="11"/>
      <c r="E25" s="11"/>
      <c r="F25" s="11"/>
      <c r="G25" s="11"/>
      <c r="H25" s="12"/>
      <c r="I25" s="3"/>
      <c r="J25" s="23" t="s">
        <v>36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4"/>
      <c r="AW25" s="20" t="s">
        <v>7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6">
        <f>'[2]2013 утв.'!F45</f>
        <v>1125.928524339027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8"/>
      <c r="BV25" s="26">
        <f>'[2]2013 утв.'!I45</f>
        <v>2242.873768846076</v>
      </c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5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05" ht="15" customHeight="1">
      <c r="A26" s="10" t="s">
        <v>37</v>
      </c>
      <c r="B26" s="11"/>
      <c r="C26" s="11"/>
      <c r="D26" s="11"/>
      <c r="E26" s="11"/>
      <c r="F26" s="11"/>
      <c r="G26" s="11"/>
      <c r="H26" s="12"/>
      <c r="I26" s="3"/>
      <c r="J26" s="23" t="s">
        <v>38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0" t="s">
        <v>7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6">
        <f>'[2]2013 утв.'!F41</f>
        <v>147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8"/>
      <c r="BV26" s="26">
        <f>'[2]2013 утв.'!I41</f>
        <v>150.86231216383081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5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ht="59.25" customHeight="1">
      <c r="A27" s="10" t="s">
        <v>39</v>
      </c>
      <c r="B27" s="11"/>
      <c r="C27" s="11"/>
      <c r="D27" s="11"/>
      <c r="E27" s="11"/>
      <c r="F27" s="11"/>
      <c r="G27" s="11"/>
      <c r="H27" s="12"/>
      <c r="I27" s="3"/>
      <c r="J27" s="23" t="s">
        <v>40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4"/>
      <c r="AW27" s="20" t="s">
        <v>7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6">
        <f>'[2]2013 утв.'!F46</f>
        <v>25134.170000000002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8"/>
      <c r="BV27" s="26">
        <f>'[2]2013 утв.'!I46</f>
        <v>0</v>
      </c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5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>
      <c r="A28" s="10" t="s">
        <v>41</v>
      </c>
      <c r="B28" s="11"/>
      <c r="C28" s="11"/>
      <c r="D28" s="11"/>
      <c r="E28" s="11"/>
      <c r="F28" s="11"/>
      <c r="G28" s="11"/>
      <c r="H28" s="12"/>
      <c r="I28" s="3"/>
      <c r="J28" s="23" t="s">
        <v>42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4"/>
      <c r="AW28" s="20" t="s">
        <v>7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6">
        <f>'[2]2013 утв.'!F49-BH27-BH26-BH25-BH23-BH22</f>
        <v>5949.5942637806293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8"/>
      <c r="BV28" s="26">
        <f>'[2]2013 утв.'!I49-BV27-BV26-BV25-BV23-BV22</f>
        <v>8180.6766000000061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5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ht="30" customHeight="1">
      <c r="A29" s="10" t="s">
        <v>20</v>
      </c>
      <c r="B29" s="11"/>
      <c r="C29" s="11"/>
      <c r="D29" s="11"/>
      <c r="E29" s="11"/>
      <c r="F29" s="11"/>
      <c r="G29" s="11"/>
      <c r="H29" s="12"/>
      <c r="I29" s="3"/>
      <c r="J29" s="23" t="s">
        <v>47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  <c r="AW29" s="20" t="s">
        <v>7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6">
        <f>BH17</f>
        <v>45499.653973326655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8"/>
      <c r="BV29" s="26">
        <f>BV17</f>
        <v>42333.438120000006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25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ht="45" customHeight="1">
      <c r="A30" s="10" t="s">
        <v>21</v>
      </c>
      <c r="B30" s="11"/>
      <c r="C30" s="11"/>
      <c r="D30" s="11"/>
      <c r="E30" s="11"/>
      <c r="F30" s="11"/>
      <c r="G30" s="11"/>
      <c r="H30" s="12"/>
      <c r="I30" s="3"/>
      <c r="J30" s="23" t="s">
        <v>22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  <c r="AW30" s="20" t="s">
        <v>7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6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8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5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ht="45" customHeight="1">
      <c r="A31" s="10" t="s">
        <v>43</v>
      </c>
      <c r="B31" s="11"/>
      <c r="C31" s="11"/>
      <c r="D31" s="11"/>
      <c r="E31" s="11"/>
      <c r="F31" s="11"/>
      <c r="G31" s="11"/>
      <c r="H31" s="12"/>
      <c r="I31" s="3"/>
      <c r="J31" s="23" t="s">
        <v>23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4"/>
      <c r="AW31" s="20" t="s">
        <v>7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6">
        <f>'[3]ПЛАН ТСО 1'!AP74</f>
        <v>209750.12759999998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  <c r="BV31" s="26">
        <v>195883.65177</v>
      </c>
      <c r="BW31" s="27">
        <f t="shared" ref="BV31:CI31" si="0">SUM(BX31:CI31)</f>
        <v>0</v>
      </c>
      <c r="BX31" s="27">
        <f t="shared" si="0"/>
        <v>0</v>
      </c>
      <c r="BY31" s="27">
        <f t="shared" si="0"/>
        <v>0</v>
      </c>
      <c r="BZ31" s="27">
        <f t="shared" si="0"/>
        <v>0</v>
      </c>
      <c r="CA31" s="27">
        <f t="shared" si="0"/>
        <v>0</v>
      </c>
      <c r="CB31" s="27">
        <f t="shared" si="0"/>
        <v>0</v>
      </c>
      <c r="CC31" s="27">
        <f t="shared" si="0"/>
        <v>0</v>
      </c>
      <c r="CD31" s="27">
        <f t="shared" si="0"/>
        <v>0</v>
      </c>
      <c r="CE31" s="27">
        <f t="shared" si="0"/>
        <v>0</v>
      </c>
      <c r="CF31" s="27">
        <f t="shared" si="0"/>
        <v>0</v>
      </c>
      <c r="CG31" s="27">
        <f t="shared" si="0"/>
        <v>0</v>
      </c>
      <c r="CH31" s="27">
        <f t="shared" si="0"/>
        <v>0</v>
      </c>
      <c r="CI31" s="28">
        <f t="shared" si="0"/>
        <v>0</v>
      </c>
      <c r="CJ31" s="25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ht="9.9499999999999993" customHeight="1"/>
    <row r="33" spans="1:109" s="1" customFormat="1" ht="12.75">
      <c r="DE33" s="5"/>
    </row>
    <row r="34" spans="1:109" s="1" customFormat="1" ht="63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E34" s="5"/>
    </row>
    <row r="35" spans="1:109" s="1" customFormat="1" ht="25.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E35" s="5"/>
    </row>
    <row r="36" spans="1:109" s="1" customFormat="1" ht="25.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E36" s="5"/>
    </row>
    <row r="37" spans="1:109" ht="3" customHeight="1"/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lvovana</cp:lastModifiedBy>
  <cp:lastPrinted>2011-04-14T08:08:30Z</cp:lastPrinted>
  <dcterms:created xsi:type="dcterms:W3CDTF">2010-05-19T10:50:44Z</dcterms:created>
  <dcterms:modified xsi:type="dcterms:W3CDTF">2014-03-30T04:29:48Z</dcterms:modified>
</cp:coreProperties>
</file>